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9\June\"/>
    </mc:Choice>
  </mc:AlternateContent>
  <xr:revisionPtr revIDLastSave="0" documentId="13_ncr:1_{528CDBD7-B4AF-4018-9717-85813ADADFC3}" xr6:coauthVersionLast="36" xr6:coauthVersionMax="36" xr10:uidLastSave="{00000000-0000-0000-0000-000000000000}"/>
  <bookViews>
    <workbookView xWindow="1400" yWindow="60" windowWidth="15480" windowHeight="9170" tabRatio="733" xr2:uid="{00000000-000D-0000-FFFF-FFFF00000000}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RPC'!$A$1:$N$577</definedName>
    <definedName name="_xlnm.Print_Area" localSheetId="1">'Asset Class by Venue-ADV'!$A$1:$N$544</definedName>
    <definedName name="_xlnm.Print_Area" localSheetId="5">'Daily Volume'!$A$1:$H$3377</definedName>
    <definedName name="_xlnm.Print_Area" localSheetId="4">'OI by Asset Class'!$A$1:$M$111</definedName>
    <definedName name="_xlnm.Print_Titles" localSheetId="2">'Revised Volume and RPC, Old Fmt'!$4:$4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77" i="9" l="1"/>
  <c r="B3377" i="9"/>
  <c r="C3376" i="9"/>
  <c r="C3377" i="9" s="1"/>
  <c r="D3376" i="9"/>
  <c r="D3377" i="9" s="1"/>
  <c r="E3376" i="9"/>
  <c r="E3377" i="9" s="1"/>
  <c r="F3376" i="9"/>
  <c r="F3377" i="9" s="1"/>
  <c r="G3376" i="9"/>
  <c r="G3377" i="9" s="1"/>
  <c r="H3376" i="9"/>
  <c r="B3376" i="9"/>
  <c r="C3353" i="9" l="1"/>
  <c r="C3354" i="9" s="1"/>
  <c r="D3353" i="9"/>
  <c r="D3354" i="9" s="1"/>
  <c r="E3353" i="9"/>
  <c r="E3354" i="9" s="1"/>
  <c r="F3353" i="9"/>
  <c r="F3354" i="9" s="1"/>
  <c r="G3353" i="9"/>
  <c r="G3354" i="9" s="1"/>
  <c r="H3353" i="9"/>
  <c r="H3354" i="9" s="1"/>
  <c r="B3353" i="9"/>
  <c r="B3354" i="9" s="1"/>
  <c r="H3329" i="9" l="1"/>
  <c r="C3328" i="9"/>
  <c r="C3329" i="9" s="1"/>
  <c r="D3328" i="9"/>
  <c r="D3329" i="9" s="1"/>
  <c r="E3328" i="9"/>
  <c r="E3329" i="9" s="1"/>
  <c r="F3328" i="9"/>
  <c r="F3329" i="9" s="1"/>
  <c r="G3328" i="9"/>
  <c r="G3329" i="9" s="1"/>
  <c r="H3328" i="9"/>
  <c r="B3328" i="9"/>
  <c r="B3329" i="9" l="1"/>
  <c r="H3284" i="9" l="1"/>
  <c r="H3305" i="9" s="1"/>
  <c r="H3285" i="9"/>
  <c r="H3286" i="9"/>
  <c r="H3287" i="9"/>
  <c r="H3288" i="9"/>
  <c r="H3289" i="9"/>
  <c r="H3290" i="9"/>
  <c r="H3291" i="9"/>
  <c r="H3292" i="9"/>
  <c r="H3293" i="9"/>
  <c r="H3294" i="9"/>
  <c r="H3295" i="9"/>
  <c r="H3296" i="9"/>
  <c r="H3297" i="9"/>
  <c r="H3298" i="9"/>
  <c r="H3299" i="9"/>
  <c r="H3300" i="9"/>
  <c r="H3301" i="9"/>
  <c r="H3302" i="9"/>
  <c r="H3303" i="9"/>
  <c r="H3283" i="9"/>
  <c r="C3305" i="9"/>
  <c r="D3305" i="9"/>
  <c r="E3305" i="9"/>
  <c r="F3305" i="9"/>
  <c r="G3305" i="9"/>
  <c r="B3305" i="9"/>
  <c r="C3304" i="9"/>
  <c r="D3304" i="9"/>
  <c r="E3304" i="9"/>
  <c r="F3304" i="9"/>
  <c r="G3304" i="9"/>
  <c r="B3304" i="9"/>
  <c r="H3304" i="9" l="1"/>
  <c r="E3281" i="9"/>
  <c r="D3281" i="9"/>
  <c r="C3281" i="9"/>
  <c r="H3280" i="9"/>
  <c r="H3281" i="9" s="1"/>
  <c r="G3280" i="9"/>
  <c r="G3281" i="9" s="1"/>
  <c r="F3280" i="9"/>
  <c r="F3281" i="9" s="1"/>
  <c r="E3280" i="9"/>
  <c r="D3280" i="9"/>
  <c r="C3280" i="9"/>
  <c r="B3280" i="9"/>
  <c r="B3281" i="9" s="1"/>
  <c r="B45" i="5" l="1"/>
  <c r="C3259" i="9"/>
  <c r="D3259" i="9"/>
  <c r="E3259" i="9"/>
  <c r="F3259" i="9"/>
  <c r="G3259" i="9"/>
  <c r="B3259" i="9"/>
  <c r="H3237" i="9"/>
  <c r="H3238" i="9"/>
  <c r="H3239" i="9"/>
  <c r="H3240" i="9"/>
  <c r="H3241" i="9"/>
  <c r="H3242" i="9"/>
  <c r="H3243" i="9"/>
  <c r="H3244" i="9"/>
  <c r="H3245" i="9"/>
  <c r="H3246" i="9"/>
  <c r="H3247" i="9"/>
  <c r="H3248" i="9"/>
  <c r="H3249" i="9"/>
  <c r="H3250" i="9"/>
  <c r="H3251" i="9"/>
  <c r="H3252" i="9"/>
  <c r="H3253" i="9"/>
  <c r="H3254" i="9"/>
  <c r="H3255" i="9"/>
  <c r="H3256" i="9"/>
  <c r="H3257" i="9"/>
  <c r="C3258" i="9"/>
  <c r="D3258" i="9"/>
  <c r="E3258" i="9"/>
  <c r="F3258" i="9"/>
  <c r="G3258" i="9"/>
  <c r="B3258" i="9"/>
  <c r="H3258" i="9" l="1"/>
  <c r="H3259" i="9"/>
  <c r="C3232" i="9"/>
  <c r="C3233" i="9" s="1"/>
  <c r="D3232" i="9"/>
  <c r="D3233" i="9" s="1"/>
  <c r="E3232" i="9"/>
  <c r="E3233" i="9" s="1"/>
  <c r="F3232" i="9"/>
  <c r="F3233" i="9" s="1"/>
  <c r="G3232" i="9"/>
  <c r="G3233" i="9" s="1"/>
  <c r="H3232" i="9"/>
  <c r="H3233" i="9" s="1"/>
  <c r="B3232" i="9"/>
  <c r="B3233" i="9" s="1"/>
  <c r="C3210" i="9" l="1"/>
  <c r="D3210" i="9"/>
  <c r="E3210" i="9"/>
  <c r="F3210" i="9"/>
  <c r="G3210" i="9"/>
  <c r="B3210" i="9"/>
  <c r="H3189" i="9"/>
  <c r="H3190" i="9"/>
  <c r="H3191" i="9"/>
  <c r="H3192" i="9"/>
  <c r="H3193" i="9"/>
  <c r="H3194" i="9"/>
  <c r="H3195" i="9"/>
  <c r="H3196" i="9"/>
  <c r="H3197" i="9"/>
  <c r="H3198" i="9"/>
  <c r="H3199" i="9"/>
  <c r="H3200" i="9"/>
  <c r="H3201" i="9"/>
  <c r="H3202" i="9"/>
  <c r="H3203" i="9"/>
  <c r="H3204" i="9"/>
  <c r="H3205" i="9"/>
  <c r="H3206" i="9"/>
  <c r="H3207" i="9"/>
  <c r="H3208" i="9"/>
  <c r="H3188" i="9"/>
  <c r="C3209" i="9"/>
  <c r="D3209" i="9"/>
  <c r="E3209" i="9"/>
  <c r="F3209" i="9"/>
  <c r="G3209" i="9"/>
  <c r="B3209" i="9"/>
  <c r="H3209" i="9" l="1"/>
  <c r="H3210" i="9"/>
  <c r="C3186" i="9"/>
  <c r="D3186" i="9"/>
  <c r="E3186" i="9"/>
  <c r="F3186" i="9"/>
  <c r="G3186" i="9"/>
  <c r="B3186" i="9"/>
  <c r="C3185" i="9"/>
  <c r="D3185" i="9"/>
  <c r="E3185" i="9"/>
  <c r="F3185" i="9"/>
  <c r="G3185" i="9"/>
  <c r="B3185" i="9"/>
  <c r="H3163" i="9"/>
  <c r="H3164" i="9"/>
  <c r="H3165" i="9"/>
  <c r="H3166" i="9"/>
  <c r="H3167" i="9"/>
  <c r="H3168" i="9"/>
  <c r="H3169" i="9"/>
  <c r="H3170" i="9"/>
  <c r="H3171" i="9"/>
  <c r="H3172" i="9"/>
  <c r="H3173" i="9"/>
  <c r="H3174" i="9"/>
  <c r="H3175" i="9"/>
  <c r="H3176" i="9"/>
  <c r="H3177" i="9"/>
  <c r="H3178" i="9"/>
  <c r="H3179" i="9"/>
  <c r="H3180" i="9"/>
  <c r="H3181" i="9"/>
  <c r="H3182" i="9"/>
  <c r="H3183" i="9"/>
  <c r="H3184" i="9"/>
  <c r="H3162" i="9"/>
  <c r="H3186" i="9" l="1"/>
  <c r="H3185" i="9"/>
  <c r="H3141" i="9"/>
  <c r="H3142" i="9"/>
  <c r="H3143" i="9"/>
  <c r="H3144" i="9"/>
  <c r="H3145" i="9"/>
  <c r="H3146" i="9"/>
  <c r="H3147" i="9"/>
  <c r="H3148" i="9"/>
  <c r="H3149" i="9"/>
  <c r="H3150" i="9"/>
  <c r="H3151" i="9"/>
  <c r="H3152" i="9"/>
  <c r="H3153" i="9"/>
  <c r="H3154" i="9"/>
  <c r="H3155" i="9"/>
  <c r="H3156" i="9"/>
  <c r="H3157" i="9"/>
  <c r="H3158" i="9"/>
  <c r="H3140" i="9"/>
  <c r="C3160" i="9"/>
  <c r="D3160" i="9"/>
  <c r="E3160" i="9"/>
  <c r="H3160" i="9" s="1"/>
  <c r="F3160" i="9"/>
  <c r="G3160" i="9"/>
  <c r="B3160" i="9"/>
  <c r="C3159" i="9"/>
  <c r="D3159" i="9"/>
  <c r="E3159" i="9"/>
  <c r="F3159" i="9"/>
  <c r="G3159" i="9"/>
  <c r="B3159" i="9"/>
  <c r="H3159" i="9" l="1"/>
  <c r="H3115" i="9"/>
  <c r="H3116" i="9"/>
  <c r="H3117" i="9"/>
  <c r="H3118" i="9"/>
  <c r="H3119" i="9"/>
  <c r="H3120" i="9"/>
  <c r="H3121" i="9"/>
  <c r="H3122" i="9"/>
  <c r="H3123" i="9"/>
  <c r="H3124" i="9"/>
  <c r="H3125" i="9"/>
  <c r="H3126" i="9"/>
  <c r="H3127" i="9"/>
  <c r="H3128" i="9"/>
  <c r="H3129" i="9"/>
  <c r="H3130" i="9"/>
  <c r="H3131" i="9"/>
  <c r="H3132" i="9"/>
  <c r="H3133" i="9"/>
  <c r="H3134" i="9"/>
  <c r="H3135" i="9"/>
  <c r="H3136" i="9"/>
  <c r="H3114" i="9"/>
  <c r="C3138" i="9"/>
  <c r="D3138" i="9"/>
  <c r="E3138" i="9"/>
  <c r="F3138" i="9"/>
  <c r="G3138" i="9"/>
  <c r="B3138" i="9"/>
  <c r="C3137" i="9"/>
  <c r="D3137" i="9"/>
  <c r="E3137" i="9"/>
  <c r="F3137" i="9"/>
  <c r="G3137" i="9"/>
  <c r="B3137" i="9"/>
  <c r="H3137" i="9" l="1"/>
  <c r="H3138" i="9"/>
  <c r="H3091" i="9"/>
  <c r="H3092" i="9"/>
  <c r="H3093" i="9"/>
  <c r="H3094" i="9"/>
  <c r="H3095" i="9"/>
  <c r="H3096" i="9"/>
  <c r="H3097" i="9"/>
  <c r="H3098" i="9"/>
  <c r="H3099" i="9"/>
  <c r="H3100" i="9"/>
  <c r="H3101" i="9"/>
  <c r="H3102" i="9"/>
  <c r="H3103" i="9"/>
  <c r="H3104" i="9"/>
  <c r="H3105" i="9"/>
  <c r="H3106" i="9"/>
  <c r="H3107" i="9"/>
  <c r="H3108" i="9"/>
  <c r="H3109" i="9"/>
  <c r="H3110" i="9"/>
  <c r="H3090" i="9"/>
  <c r="C3112" i="9"/>
  <c r="C3111" i="9"/>
  <c r="D3111" i="9"/>
  <c r="D3112" i="9" s="1"/>
  <c r="E3111" i="9"/>
  <c r="E3112" i="9" s="1"/>
  <c r="F3111" i="9"/>
  <c r="F3112" i="9" s="1"/>
  <c r="G3111" i="9"/>
  <c r="G3112" i="9" s="1"/>
  <c r="B3111" i="9"/>
  <c r="H3111" i="9" s="1"/>
  <c r="H3112" i="9" s="1"/>
  <c r="B3112" i="9" l="1"/>
  <c r="C3088" i="9"/>
  <c r="D3088" i="9"/>
  <c r="E3088" i="9"/>
  <c r="F3088" i="9"/>
  <c r="G3088" i="9"/>
  <c r="H3088" i="9"/>
  <c r="B3088" i="9"/>
  <c r="C3087" i="9"/>
  <c r="D3087" i="9"/>
  <c r="E3087" i="9"/>
  <c r="F3087" i="9"/>
  <c r="G3087" i="9"/>
  <c r="H3087" i="9"/>
  <c r="B3087" i="9"/>
  <c r="C3064" i="9" l="1"/>
  <c r="D3064" i="9"/>
  <c r="E3064" i="9"/>
  <c r="F3064" i="9"/>
  <c r="G3064" i="9"/>
  <c r="H3064" i="9"/>
  <c r="B3064" i="9"/>
  <c r="C3063" i="9"/>
  <c r="D3063" i="9"/>
  <c r="E3063" i="9"/>
  <c r="F3063" i="9"/>
  <c r="G3063" i="9"/>
  <c r="H3063" i="9"/>
  <c r="B3063" i="9"/>
  <c r="C3039" i="9" l="1"/>
  <c r="D3039" i="9"/>
  <c r="E3039" i="9"/>
  <c r="F3039" i="9"/>
  <c r="G3039" i="9"/>
  <c r="H3039" i="9"/>
  <c r="B3039" i="9"/>
  <c r="C3038" i="9"/>
  <c r="D3038" i="9"/>
  <c r="E3038" i="9"/>
  <c r="F3038" i="9"/>
  <c r="G3038" i="9"/>
  <c r="H3038" i="9"/>
  <c r="B3038" i="9"/>
  <c r="E584" i="2" l="1"/>
  <c r="H2994" i="9" l="1"/>
  <c r="H2995" i="9"/>
  <c r="H2996" i="9"/>
  <c r="H2997" i="9"/>
  <c r="H2998" i="9"/>
  <c r="H2999" i="9"/>
  <c r="H3000" i="9"/>
  <c r="H3001" i="9"/>
  <c r="H3002" i="9"/>
  <c r="H3003" i="9"/>
  <c r="H3004" i="9"/>
  <c r="H3005" i="9"/>
  <c r="H3006" i="9"/>
  <c r="H3007" i="9"/>
  <c r="H3008" i="9"/>
  <c r="H3009" i="9"/>
  <c r="H3010" i="9"/>
  <c r="H3011" i="9"/>
  <c r="H3012" i="9"/>
  <c r="H3013" i="9"/>
  <c r="H2993" i="9"/>
  <c r="C3014" i="9"/>
  <c r="D3014" i="9"/>
  <c r="D3015" i="9" s="1"/>
  <c r="E3014" i="9"/>
  <c r="E3015" i="9" s="1"/>
  <c r="F3014" i="9"/>
  <c r="F3015" i="9" s="1"/>
  <c r="G3014" i="9"/>
  <c r="G3015" i="9" s="1"/>
  <c r="B3014" i="9"/>
  <c r="B3015" i="9" s="1"/>
  <c r="H3014" i="9" l="1"/>
  <c r="H3015" i="9" s="1"/>
  <c r="C3015" i="9"/>
  <c r="H2991" i="9"/>
  <c r="C2990" i="9"/>
  <c r="C2991" i="9" s="1"/>
  <c r="D2990" i="9"/>
  <c r="D2991" i="9" s="1"/>
  <c r="E2990" i="9"/>
  <c r="E2991" i="9" s="1"/>
  <c r="F2990" i="9"/>
  <c r="F2991" i="9" s="1"/>
  <c r="G2990" i="9"/>
  <c r="G2991" i="9" s="1"/>
  <c r="H2990" i="9"/>
  <c r="B2990" i="9"/>
  <c r="B2991" i="9" s="1"/>
  <c r="C2969" i="9" l="1"/>
  <c r="D2969" i="9"/>
  <c r="E2969" i="9"/>
  <c r="F2969" i="9"/>
  <c r="G2969" i="9"/>
  <c r="H2969" i="9"/>
  <c r="B2969" i="9"/>
  <c r="C2968" i="9"/>
  <c r="D2968" i="9"/>
  <c r="E2968" i="9"/>
  <c r="F2968" i="9"/>
  <c r="G2968" i="9"/>
  <c r="H2968" i="9"/>
  <c r="B2968" i="9"/>
  <c r="C2943" i="9" l="1"/>
  <c r="D2943" i="9"/>
  <c r="E2943" i="9"/>
  <c r="F2943" i="9"/>
  <c r="G2943" i="9"/>
  <c r="H2943" i="9"/>
  <c r="B2943" i="9"/>
  <c r="C2942" i="9"/>
  <c r="D2942" i="9"/>
  <c r="E2942" i="9"/>
  <c r="F2942" i="9"/>
  <c r="G2942" i="9"/>
  <c r="H2942" i="9"/>
  <c r="B2942" i="9"/>
  <c r="C2919" i="9" l="1"/>
  <c r="C2920" i="9" s="1"/>
  <c r="D2919" i="9"/>
  <c r="D2920" i="9" s="1"/>
  <c r="E2919" i="9"/>
  <c r="E2920" i="9" s="1"/>
  <c r="F2919" i="9"/>
  <c r="F2920" i="9" s="1"/>
  <c r="G2919" i="9"/>
  <c r="G2920" i="9" s="1"/>
  <c r="H2919" i="9"/>
  <c r="H2920" i="9" s="1"/>
  <c r="B2919" i="9"/>
  <c r="B2920" i="9" s="1"/>
  <c r="C2896" i="9" l="1"/>
  <c r="D2896" i="9"/>
  <c r="E2896" i="9"/>
  <c r="F2896" i="9"/>
  <c r="G2896" i="9"/>
  <c r="B2896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73" i="9"/>
  <c r="C2895" i="9"/>
  <c r="D2895" i="9"/>
  <c r="E2895" i="9"/>
  <c r="F2895" i="9"/>
  <c r="G2895" i="9"/>
  <c r="B2895" i="9"/>
  <c r="H2896" i="9" l="1"/>
  <c r="H2895" i="9"/>
  <c r="D2871" i="9"/>
  <c r="C2870" i="9"/>
  <c r="C2871" i="9" s="1"/>
  <c r="B2870" i="9"/>
  <c r="B2871" i="9" s="1"/>
  <c r="E2870" i="9"/>
  <c r="E2871" i="9" s="1"/>
  <c r="F2870" i="9"/>
  <c r="F2871" i="9" s="1"/>
  <c r="G2870" i="9"/>
  <c r="G2871" i="9" s="1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H2870" i="9" l="1"/>
  <c r="H2871" i="9" s="1"/>
  <c r="C2847" i="9"/>
  <c r="C2848" i="9" s="1"/>
  <c r="D2847" i="9"/>
  <c r="D2848" i="9" s="1"/>
  <c r="E2847" i="9"/>
  <c r="E2848" i="9" s="1"/>
  <c r="F2847" i="9"/>
  <c r="F2848" i="9" s="1"/>
  <c r="G2847" i="9"/>
  <c r="G2848" i="9" s="1"/>
  <c r="B2847" i="9"/>
  <c r="B2848" i="9" s="1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H2847" i="9" l="1"/>
  <c r="H2848" i="9" s="1"/>
  <c r="C2821" i="9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H2821" i="9" l="1"/>
  <c r="H2822" i="9" s="1"/>
  <c r="C2798" i="9"/>
  <c r="C2799" i="9" s="1"/>
  <c r="D2798" i="9"/>
  <c r="D2799" i="9" s="1"/>
  <c r="E2798" i="9"/>
  <c r="E2799" i="9" s="1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l="1"/>
  <c r="H2773" i="9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7" i="9" l="1"/>
  <c r="H2746" i="9"/>
  <c r="D134" i="5"/>
  <c r="D128" i="5"/>
  <c r="D122" i="5"/>
  <c r="D116" i="5"/>
  <c r="D110" i="5"/>
  <c r="D104" i="5"/>
  <c r="D98" i="5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H2725" i="9" s="1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143" i="5" l="1"/>
  <c r="G143" i="5"/>
  <c r="G144" i="5" s="1"/>
  <c r="C149" i="5"/>
  <c r="G149" i="5"/>
  <c r="G150" i="5" s="1"/>
  <c r="C155" i="5"/>
  <c r="G155" i="5"/>
  <c r="G156" i="5" s="1"/>
  <c r="C161" i="5"/>
  <c r="G161" i="5"/>
  <c r="G162" i="5" s="1"/>
  <c r="C167" i="5"/>
  <c r="G167" i="5"/>
  <c r="G168" i="5" s="1"/>
  <c r="C173" i="5"/>
  <c r="G17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179" i="5"/>
  <c r="C2501" i="9"/>
  <c r="C2502" i="9" s="1"/>
  <c r="D2501" i="9"/>
  <c r="D2502" i="9" s="1"/>
  <c r="E2501" i="9"/>
  <c r="E2502" i="9" s="1"/>
  <c r="F2501" i="9"/>
  <c r="F2502" i="9" s="1"/>
  <c r="G2501" i="9"/>
  <c r="G2502" i="9" s="1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201" i="5"/>
  <c r="L189" i="5"/>
  <c r="B2331" i="9"/>
  <c r="B2332" i="9" s="1"/>
  <c r="D2331" i="9"/>
  <c r="D2332" i="9" s="1"/>
  <c r="E2331" i="9"/>
  <c r="E2332" i="9" s="1"/>
  <c r="F2331" i="9"/>
  <c r="F2332" i="9" s="1"/>
  <c r="G2331" i="9"/>
  <c r="G2332" i="9" s="1"/>
  <c r="H2331" i="9"/>
  <c r="H2332" i="9" s="1"/>
  <c r="C2331" i="9"/>
  <c r="C2332" i="9" s="1"/>
  <c r="K219" i="5"/>
  <c r="K213" i="5"/>
  <c r="K207" i="5"/>
  <c r="K201" i="5"/>
  <c r="K195" i="5"/>
  <c r="K189" i="5"/>
  <c r="C2308" i="9"/>
  <c r="C2309" i="9" s="1"/>
  <c r="D2308" i="9"/>
  <c r="D2309" i="9" s="1"/>
  <c r="E2308" i="9"/>
  <c r="E2309" i="9" s="1"/>
  <c r="F2308" i="9"/>
  <c r="F2309" i="9" s="1"/>
  <c r="G2308" i="9"/>
  <c r="G2309" i="9" s="1"/>
  <c r="H2308" i="9"/>
  <c r="H2309" i="9" s="1"/>
  <c r="B2308" i="9"/>
  <c r="B2309" i="9" s="1"/>
  <c r="J219" i="5"/>
  <c r="J213" i="5"/>
  <c r="J207" i="5"/>
  <c r="J201" i="5"/>
  <c r="J195" i="5"/>
  <c r="J189" i="5"/>
  <c r="C2283" i="9"/>
  <c r="C2284" i="9" s="1"/>
  <c r="D2283" i="9"/>
  <c r="D2284" i="9" s="1"/>
  <c r="E2283" i="9"/>
  <c r="E2284" i="9" s="1"/>
  <c r="F2283" i="9"/>
  <c r="F2284" i="9" s="1"/>
  <c r="G2283" i="9"/>
  <c r="G2284" i="9" s="1"/>
  <c r="H2283" i="9"/>
  <c r="H2284" i="9" s="1"/>
  <c r="B2283" i="9"/>
  <c r="B2284" i="9" s="1"/>
  <c r="B2257" i="9"/>
  <c r="F2257" i="9"/>
  <c r="G2257" i="9"/>
  <c r="H2257" i="9"/>
  <c r="E2257" i="9"/>
  <c r="D2257" i="9"/>
  <c r="C2257" i="9"/>
  <c r="G225" i="5"/>
  <c r="G219" i="5"/>
  <c r="G213" i="5"/>
  <c r="G207" i="5"/>
  <c r="G208" i="5" s="1"/>
  <c r="G195" i="5"/>
  <c r="G189" i="5"/>
  <c r="C2208" i="9"/>
  <c r="C2209" i="9" s="1"/>
  <c r="D2208" i="9"/>
  <c r="D2209" i="9" s="1"/>
  <c r="E2208" i="9"/>
  <c r="E2209" i="9" s="1"/>
  <c r="F2208" i="9"/>
  <c r="F2209" i="9" s="1"/>
  <c r="G2208" i="9"/>
  <c r="G2209" i="9" s="1"/>
  <c r="H2208" i="9"/>
  <c r="H2209" i="9" s="1"/>
  <c r="B2208" i="9"/>
  <c r="B2209" i="9" s="1"/>
  <c r="F219" i="5"/>
  <c r="F207" i="5"/>
  <c r="F201" i="5"/>
  <c r="F195" i="5"/>
  <c r="C2183" i="9"/>
  <c r="C2184" i="9" s="1"/>
  <c r="D2183" i="9"/>
  <c r="D2184" i="9" s="1"/>
  <c r="E2183" i="9"/>
  <c r="E2184" i="9" s="1"/>
  <c r="F2183" i="9"/>
  <c r="F2184" i="9" s="1"/>
  <c r="G2183" i="9"/>
  <c r="G2184" i="9" s="1"/>
  <c r="H2183" i="9"/>
  <c r="H2184" i="9" s="1"/>
  <c r="B2183" i="9"/>
  <c r="B2184" i="9" s="1"/>
  <c r="C2158" i="9"/>
  <c r="C2159" i="9" s="1"/>
  <c r="D2158" i="9"/>
  <c r="D2159" i="9" s="1"/>
  <c r="E2158" i="9"/>
  <c r="E2159" i="9" s="1"/>
  <c r="F2158" i="9"/>
  <c r="F2159" i="9" s="1"/>
  <c r="G2158" i="9"/>
  <c r="G2159" i="9" s="1"/>
  <c r="H2158" i="9"/>
  <c r="H2159" i="9" s="1"/>
  <c r="B2158" i="9"/>
  <c r="B2159" i="9" s="1"/>
  <c r="B2133" i="9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02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244" i="5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B1990" i="9" s="1"/>
  <c r="C1940" i="9"/>
  <c r="C1941" i="9" s="1"/>
  <c r="D1940" i="9"/>
  <c r="D1941" i="9" s="1"/>
  <c r="E1940" i="9"/>
  <c r="E1941" i="9" s="1"/>
  <c r="F1940" i="9"/>
  <c r="F1941" i="9" s="1"/>
  <c r="G1940" i="9"/>
  <c r="G1941" i="9" s="1"/>
  <c r="H1940" i="9"/>
  <c r="H1941" i="9" s="1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 s="1"/>
  <c r="F244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265" i="5"/>
  <c r="C1865" i="9"/>
  <c r="C1866" i="9" s="1"/>
  <c r="D1865" i="9"/>
  <c r="D1866" i="9" s="1"/>
  <c r="E1865" i="9"/>
  <c r="E1866" i="9" s="1"/>
  <c r="F1865" i="9"/>
  <c r="F1866" i="9" s="1"/>
  <c r="G1865" i="9"/>
  <c r="G1866" i="9" s="1"/>
  <c r="H1865" i="9"/>
  <c r="H1866" i="9" s="1"/>
  <c r="B1865" i="9"/>
  <c r="B1866" i="9" s="1"/>
  <c r="C1841" i="9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251" i="5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/>
  <c r="H1598" i="9"/>
  <c r="H1599" i="9" s="1"/>
  <c r="B1598" i="9"/>
  <c r="B1599" i="9" s="1"/>
  <c r="C1572" i="9"/>
  <c r="C1573" i="9" s="1"/>
  <c r="D1572" i="9"/>
  <c r="D1573" i="9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 s="1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 s="1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84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 s="1"/>
  <c r="C1134" i="9"/>
  <c r="C1135" i="9" s="1"/>
  <c r="D1134" i="9"/>
  <c r="D1135" i="9" s="1"/>
  <c r="E1134" i="9"/>
  <c r="E1135" i="9" s="1"/>
  <c r="F1134" i="9"/>
  <c r="F1135" i="9" s="1"/>
  <c r="G1134" i="9"/>
  <c r="G1135" i="9" s="1"/>
  <c r="H1134" i="9"/>
  <c r="H1135" i="9" s="1"/>
  <c r="B1134" i="9"/>
  <c r="B1135" i="9" s="1"/>
  <c r="K84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 s="1"/>
  <c r="E1085" i="9"/>
  <c r="E1086" i="9" s="1"/>
  <c r="F1085" i="9"/>
  <c r="F1086" i="9" s="1"/>
  <c r="G1085" i="9"/>
  <c r="G1086" i="9" s="1"/>
  <c r="H1085" i="9"/>
  <c r="H1086" i="9" s="1"/>
  <c r="B1085" i="9"/>
  <c r="B1086" i="9" s="1"/>
  <c r="C1059" i="9"/>
  <c r="C1060" i="9" s="1"/>
  <c r="D1059" i="9"/>
  <c r="D1060" i="9" s="1"/>
  <c r="E1059" i="9"/>
  <c r="E1060" i="9" s="1"/>
  <c r="F1059" i="9"/>
  <c r="F1060" i="9" s="1"/>
  <c r="G1059" i="9"/>
  <c r="G1060" i="9" s="1"/>
  <c r="H1059" i="9"/>
  <c r="H1060" i="9" s="1"/>
  <c r="B1059" i="9"/>
  <c r="B1060" i="9" s="1"/>
  <c r="C1036" i="9"/>
  <c r="C1037" i="9" s="1"/>
  <c r="D1036" i="9"/>
  <c r="D1037" i="9" s="1"/>
  <c r="E1036" i="9"/>
  <c r="E1037" i="9" s="1"/>
  <c r="F1036" i="9"/>
  <c r="F1037" i="9" s="1"/>
  <c r="G1036" i="9"/>
  <c r="G1037" i="9" s="1"/>
  <c r="H1036" i="9"/>
  <c r="H1037" i="9" s="1"/>
  <c r="B1036" i="9"/>
  <c r="B1037" i="9" s="1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 s="1"/>
  <c r="E986" i="9"/>
  <c r="E987" i="9" s="1"/>
  <c r="F986" i="9"/>
  <c r="F987" i="9" s="1"/>
  <c r="G986" i="9"/>
  <c r="G987" i="9" s="1"/>
  <c r="B986" i="9"/>
  <c r="B987" i="9" s="1"/>
  <c r="C963" i="9"/>
  <c r="C964" i="9" s="1"/>
  <c r="D963" i="9"/>
  <c r="D964" i="9" s="1"/>
  <c r="E963" i="9"/>
  <c r="E964" i="9" s="1"/>
  <c r="F963" i="9"/>
  <c r="F964" i="9" s="1"/>
  <c r="G963" i="9"/>
  <c r="G964" i="9" s="1"/>
  <c r="H963" i="9"/>
  <c r="H964" i="9" s="1"/>
  <c r="B963" i="9"/>
  <c r="B964" i="9" s="1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 s="1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465" i="2"/>
  <c r="C840" i="9"/>
  <c r="D840" i="9"/>
  <c r="E840" i="9"/>
  <c r="F840" i="9"/>
  <c r="G840" i="9"/>
  <c r="H840" i="9"/>
  <c r="B840" i="9"/>
  <c r="K102" i="7"/>
  <c r="J102" i="7"/>
  <c r="I102" i="7"/>
  <c r="H102" i="7"/>
  <c r="G102" i="7"/>
  <c r="F102" i="7"/>
  <c r="E102" i="7"/>
  <c r="D102" i="7"/>
  <c r="C102" i="7"/>
  <c r="B102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 s="1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 s="1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 s="1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 s="1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 s="1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 s="1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 s="1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N44" i="4" s="1"/>
  <c r="H42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23" i="3"/>
  <c r="O116" i="3"/>
  <c r="P114" i="3"/>
  <c r="Q112" i="3"/>
  <c r="Q113" i="3" s="1"/>
  <c r="Q114" i="3" s="1"/>
  <c r="N101" i="3"/>
  <c r="M101" i="3"/>
  <c r="M108" i="3" s="1"/>
  <c r="L101" i="3"/>
  <c r="K101" i="3"/>
  <c r="J101" i="3"/>
  <c r="I101" i="3"/>
  <c r="H101" i="3"/>
  <c r="G101" i="3"/>
  <c r="F101" i="3"/>
  <c r="E101" i="3"/>
  <c r="E108" i="3" s="1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N102" i="3" s="1"/>
  <c r="M98" i="3"/>
  <c r="L98" i="3"/>
  <c r="L102" i="3" s="1"/>
  <c r="K98" i="3"/>
  <c r="J98" i="3"/>
  <c r="I98" i="3"/>
  <c r="I102" i="3"/>
  <c r="H98" i="3"/>
  <c r="G98" i="3"/>
  <c r="G102" i="3" s="1"/>
  <c r="F98" i="3"/>
  <c r="E98" i="3"/>
  <c r="E102" i="3" s="1"/>
  <c r="D98" i="3"/>
  <c r="D102" i="3" s="1"/>
  <c r="C98" i="3"/>
  <c r="C102" i="3" s="1"/>
  <c r="B98" i="3"/>
  <c r="B102" i="3" s="1"/>
  <c r="N94" i="3"/>
  <c r="N108" i="3" s="1"/>
  <c r="M94" i="3"/>
  <c r="L94" i="3"/>
  <c r="L119" i="3" s="1"/>
  <c r="K94" i="3"/>
  <c r="J94" i="3"/>
  <c r="J108" i="3" s="1"/>
  <c r="I94" i="3"/>
  <c r="I108" i="3" s="1"/>
  <c r="H94" i="3"/>
  <c r="H108" i="3" s="1"/>
  <c r="O108" i="3" s="1"/>
  <c r="G94" i="3"/>
  <c r="G119" i="3" s="1"/>
  <c r="F94" i="3"/>
  <c r="F108" i="3" s="1"/>
  <c r="E94" i="3"/>
  <c r="E119" i="3" s="1"/>
  <c r="D94" i="3"/>
  <c r="D108" i="3" s="1"/>
  <c r="C94" i="3"/>
  <c r="C119" i="3" s="1"/>
  <c r="B94" i="3"/>
  <c r="B108" i="3" s="1"/>
  <c r="N93" i="3"/>
  <c r="N107" i="3" s="1"/>
  <c r="M93" i="3"/>
  <c r="M107" i="3" s="1"/>
  <c r="L93" i="3"/>
  <c r="K93" i="3"/>
  <c r="K107" i="3" s="1"/>
  <c r="K112" i="3" s="1"/>
  <c r="J93" i="3"/>
  <c r="J107" i="3" s="1"/>
  <c r="J112" i="3" s="1"/>
  <c r="J114" i="3" s="1"/>
  <c r="I93" i="3"/>
  <c r="I107" i="3" s="1"/>
  <c r="I112" i="3" s="1"/>
  <c r="I114" i="3" s="1"/>
  <c r="H93" i="3"/>
  <c r="G93" i="3"/>
  <c r="G107" i="3" s="1"/>
  <c r="G112" i="3" s="1"/>
  <c r="G114" i="3" s="1"/>
  <c r="F93" i="3"/>
  <c r="F107" i="3" s="1"/>
  <c r="F112" i="3" s="1"/>
  <c r="F114" i="3" s="1"/>
  <c r="E93" i="3"/>
  <c r="E107" i="3" s="1"/>
  <c r="D93" i="3"/>
  <c r="D118" i="3" s="1"/>
  <c r="C93" i="3"/>
  <c r="C107" i="3" s="1"/>
  <c r="C112" i="3" s="1"/>
  <c r="C114" i="3" s="1"/>
  <c r="B93" i="3"/>
  <c r="N92" i="3"/>
  <c r="N106" i="3" s="1"/>
  <c r="M92" i="3"/>
  <c r="M118" i="3" s="1"/>
  <c r="L92" i="3"/>
  <c r="L106" i="3"/>
  <c r="K92" i="3"/>
  <c r="K106" i="3"/>
  <c r="J92" i="3"/>
  <c r="J106" i="3" s="1"/>
  <c r="J118" i="3"/>
  <c r="I92" i="3"/>
  <c r="H92" i="3"/>
  <c r="H106" i="3" s="1"/>
  <c r="O106" i="3" s="1"/>
  <c r="G92" i="3"/>
  <c r="F92" i="3"/>
  <c r="F106" i="3" s="1"/>
  <c r="E92" i="3"/>
  <c r="E118" i="3" s="1"/>
  <c r="D92" i="3"/>
  <c r="D106" i="3" s="1"/>
  <c r="C92" i="3"/>
  <c r="C106" i="3" s="1"/>
  <c r="B92" i="3"/>
  <c r="B118" i="3" s="1"/>
  <c r="N91" i="3"/>
  <c r="N117" i="3" s="1"/>
  <c r="M91" i="3"/>
  <c r="M105" i="3" s="1"/>
  <c r="L91" i="3"/>
  <c r="K91" i="3"/>
  <c r="K117" i="3" s="1"/>
  <c r="J91" i="3"/>
  <c r="J117" i="3" s="1"/>
  <c r="I91" i="3"/>
  <c r="H91" i="3"/>
  <c r="H105" i="3" s="1"/>
  <c r="O105" i="3" s="1"/>
  <c r="G91" i="3"/>
  <c r="F91" i="3"/>
  <c r="E91" i="3"/>
  <c r="D91" i="3"/>
  <c r="D105" i="3" s="1"/>
  <c r="C91" i="3"/>
  <c r="C105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 s="1"/>
  <c r="L63" i="3"/>
  <c r="K63" i="3"/>
  <c r="J63" i="3"/>
  <c r="I63" i="3"/>
  <c r="I85" i="3" s="1"/>
  <c r="H63" i="3"/>
  <c r="H85" i="3" s="1"/>
  <c r="G63" i="3"/>
  <c r="G85" i="3" s="1"/>
  <c r="F63" i="3"/>
  <c r="F85" i="3" s="1"/>
  <c r="E63" i="3"/>
  <c r="E85" i="3"/>
  <c r="D63" i="3"/>
  <c r="C63" i="3"/>
  <c r="B63" i="3"/>
  <c r="N56" i="3"/>
  <c r="M56" i="3"/>
  <c r="L56" i="3"/>
  <c r="L64" i="3" s="1"/>
  <c r="K56" i="3"/>
  <c r="J56" i="3"/>
  <c r="I56" i="3"/>
  <c r="H56" i="3"/>
  <c r="G56" i="3"/>
  <c r="F56" i="3"/>
  <c r="E56" i="3"/>
  <c r="D56" i="3"/>
  <c r="D64" i="3" s="1"/>
  <c r="C56" i="3"/>
  <c r="B56" i="3"/>
  <c r="N32" i="3"/>
  <c r="N33" i="3" s="1"/>
  <c r="M32" i="3"/>
  <c r="L32" i="3"/>
  <c r="K32" i="3"/>
  <c r="J32" i="3"/>
  <c r="I32" i="3"/>
  <c r="H32" i="3"/>
  <c r="G32" i="3"/>
  <c r="F32" i="3"/>
  <c r="E32" i="3"/>
  <c r="D32" i="3"/>
  <c r="C32" i="3"/>
  <c r="B32" i="3"/>
  <c r="N25" i="3"/>
  <c r="M25" i="3"/>
  <c r="L25" i="3"/>
  <c r="K25" i="3"/>
  <c r="J25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M9" i="3"/>
  <c r="M17" i="3" s="1"/>
  <c r="L9" i="3"/>
  <c r="K9" i="3"/>
  <c r="K17" i="3" s="1"/>
  <c r="J9" i="3"/>
  <c r="I9" i="3"/>
  <c r="I17" i="3" s="1"/>
  <c r="H9" i="3"/>
  <c r="G9" i="3"/>
  <c r="G17" i="3" s="1"/>
  <c r="F9" i="3"/>
  <c r="E9" i="3"/>
  <c r="E17" i="3" s="1"/>
  <c r="D9" i="3"/>
  <c r="C9" i="3"/>
  <c r="C17" i="3" s="1"/>
  <c r="B9" i="3"/>
  <c r="E117" i="3"/>
  <c r="M95" i="3"/>
  <c r="G118" i="3"/>
  <c r="B119" i="3"/>
  <c r="F119" i="3"/>
  <c r="H119" i="3"/>
  <c r="J119" i="3"/>
  <c r="D85" i="3"/>
  <c r="L85" i="3"/>
  <c r="J85" i="3"/>
  <c r="N85" i="3"/>
  <c r="B95" i="3"/>
  <c r="B109" i="3" s="1"/>
  <c r="F95" i="3"/>
  <c r="F109" i="3" s="1"/>
  <c r="M102" i="3"/>
  <c r="F102" i="3"/>
  <c r="K102" i="3"/>
  <c r="J102" i="3"/>
  <c r="H102" i="3"/>
  <c r="E105" i="3"/>
  <c r="H117" i="3"/>
  <c r="L118" i="3"/>
  <c r="I119" i="3"/>
  <c r="K119" i="3"/>
  <c r="N119" i="3"/>
  <c r="M119" i="3"/>
  <c r="E112" i="3" l="1"/>
  <c r="E114" i="3" s="1"/>
  <c r="E113" i="3"/>
  <c r="J95" i="3"/>
  <c r="I117" i="3"/>
  <c r="I95" i="3"/>
  <c r="I109" i="3" s="1"/>
  <c r="J33" i="3"/>
  <c r="M64" i="3"/>
  <c r="F118" i="3"/>
  <c r="K33" i="3"/>
  <c r="L105" i="3"/>
  <c r="G106" i="3"/>
  <c r="M33" i="3"/>
  <c r="E95" i="3"/>
  <c r="E109" i="3" s="1"/>
  <c r="I118" i="3"/>
  <c r="M109" i="3"/>
  <c r="B107" i="3"/>
  <c r="B112" i="3" s="1"/>
  <c r="B114" i="3" s="1"/>
  <c r="E106" i="3"/>
  <c r="M106" i="3"/>
  <c r="C108" i="3"/>
  <c r="K108" i="3"/>
  <c r="O131" i="3"/>
  <c r="N112" i="3"/>
  <c r="N114" i="3" s="1"/>
  <c r="N113" i="3"/>
  <c r="O117" i="3"/>
  <c r="J109" i="3"/>
  <c r="G108" i="3"/>
  <c r="C113" i="3"/>
  <c r="B105" i="3"/>
  <c r="L117" i="3"/>
  <c r="I105" i="3"/>
  <c r="H95" i="3"/>
  <c r="H109" i="3" s="1"/>
  <c r="O109" i="3" s="1"/>
  <c r="G95" i="3"/>
  <c r="G109" i="3" s="1"/>
  <c r="O119" i="3"/>
  <c r="P132" i="3" s="1"/>
  <c r="M117" i="3"/>
  <c r="M120" i="3" s="1"/>
  <c r="B17" i="3"/>
  <c r="F17" i="3"/>
  <c r="J17" i="3"/>
  <c r="N17" i="3"/>
  <c r="I33" i="3"/>
  <c r="L33" i="3"/>
  <c r="B64" i="3"/>
  <c r="K105" i="3"/>
  <c r="B106" i="3"/>
  <c r="I106" i="3"/>
  <c r="D107" i="3"/>
  <c r="D112" i="3" s="1"/>
  <c r="D114" i="3" s="1"/>
  <c r="E120" i="3"/>
  <c r="J113" i="3"/>
  <c r="N95" i="3"/>
  <c r="N109" i="3" s="1"/>
  <c r="C118" i="3"/>
  <c r="I120" i="3"/>
  <c r="H64" i="3"/>
  <c r="J120" i="3"/>
  <c r="F113" i="3"/>
  <c r="L120" i="3"/>
  <c r="K118" i="3"/>
  <c r="K120" i="3" s="1"/>
  <c r="K95" i="3"/>
  <c r="K109" i="3" s="1"/>
  <c r="L108" i="3"/>
  <c r="M112" i="3"/>
  <c r="M114" i="3" s="1"/>
  <c r="H118" i="3"/>
  <c r="L95" i="3"/>
  <c r="L109" i="3" s="1"/>
  <c r="D95" i="3"/>
  <c r="D109" i="3" s="1"/>
  <c r="C95" i="3"/>
  <c r="C109" i="3" s="1"/>
  <c r="B85" i="3"/>
  <c r="D119" i="3"/>
  <c r="N118" i="3"/>
  <c r="N120" i="3" s="1"/>
  <c r="G117" i="3"/>
  <c r="G120" i="3" s="1"/>
  <c r="D17" i="3"/>
  <c r="H17" i="3"/>
  <c r="L17" i="3"/>
  <c r="E64" i="3"/>
  <c r="I64" i="3"/>
  <c r="J64" i="3"/>
  <c r="C117" i="3"/>
  <c r="G105" i="3"/>
  <c r="J105" i="3"/>
  <c r="H107" i="3"/>
  <c r="O107" i="3" s="1"/>
  <c r="O130" i="3"/>
  <c r="O133" i="3" s="1"/>
  <c r="H371" i="9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O118" i="3" l="1"/>
  <c r="P131" i="3" s="1"/>
  <c r="M113" i="3"/>
  <c r="C120" i="3"/>
  <c r="H120" i="3"/>
  <c r="H114" i="3"/>
  <c r="O114" i="3" s="1"/>
  <c r="O112" i="3"/>
  <c r="L112" i="3"/>
  <c r="L114" i="3" s="1"/>
  <c r="H113" i="3"/>
  <c r="O113" i="3" s="1"/>
  <c r="O120" i="3" l="1"/>
  <c r="P133" i="3" s="1"/>
  <c r="L113" i="3"/>
</calcChain>
</file>

<file path=xl/sharedStrings.xml><?xml version="1.0" encoding="utf-8"?>
<sst xmlns="http://schemas.openxmlformats.org/spreadsheetml/2006/main" count="20771" uniqueCount="1161">
  <si>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</si>
  <si>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</si>
  <si>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</si>
  <si>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</si>
  <si>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</si>
  <si>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</si>
  <si>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</si>
  <si>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</si>
  <si>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</si>
  <si>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</si>
  <si>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</si>
  <si>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</si>
  <si>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</si>
  <si>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</si>
  <si>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</si>
  <si>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</si>
  <si>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</si>
  <si>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</si>
  <si>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</si>
  <si>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</si>
  <si>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</si>
  <si>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</si>
  <si>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</si>
  <si>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</si>
  <si>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</si>
  <si>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</si>
  <si>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</si>
  <si>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</si>
  <si>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</si>
  <si>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</si>
  <si>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</si>
  <si>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</si>
  <si>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</si>
  <si>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</si>
  <si>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</si>
  <si>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</si>
  <si>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</si>
  <si>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</si>
  <si>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</si>
  <si>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</si>
  <si>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</si>
  <si>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</si>
  <si>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</si>
  <si>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</si>
  <si>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</si>
  <si>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</si>
  <si>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</si>
  <si>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</si>
  <si>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</si>
  <si>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</si>
  <si>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</si>
  <si>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</si>
  <si>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</si>
  <si>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</si>
  <si>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</si>
  <si>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</si>
  <si>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</si>
  <si>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</si>
  <si>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</si>
  <si>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</si>
  <si>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</si>
  <si>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</si>
  <si>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</si>
  <si>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</si>
  <si>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</si>
  <si>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</si>
  <si>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</si>
  <si>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</si>
  <si>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</si>
  <si>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</si>
  <si>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</si>
  <si>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</si>
  <si>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</si>
  <si>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</si>
  <si>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</si>
  <si>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</si>
  <si>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</si>
  <si>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</si>
  <si>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</si>
  <si>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</si>
  <si>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</si>
  <si>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</si>
  <si>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</si>
  <si>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</si>
  <si>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</si>
  <si>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</si>
  <si>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</si>
  <si>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</si>
  <si>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</si>
  <si>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</si>
  <si>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</si>
  <si>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</si>
  <si>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</si>
  <si>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</si>
  <si>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</si>
  <si>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</si>
  <si>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</si>
  <si>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</si>
  <si>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</si>
  <si>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</si>
  <si>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</si>
  <si>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</si>
  <si>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</si>
  <si>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</si>
  <si>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</si>
  <si>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</si>
  <si>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</si>
  <si>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</si>
  <si>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</si>
  <si>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</si>
  <si>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</si>
  <si>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</si>
  <si>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</si>
  <si>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</si>
  <si>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</si>
  <si>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</si>
  <si>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</si>
  <si>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</si>
  <si>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</si>
  <si>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</si>
  <si>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</si>
  <si>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</si>
  <si>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</si>
  <si>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</si>
  <si>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</si>
  <si>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</si>
  <si>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</si>
  <si>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</si>
  <si>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</si>
  <si>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</si>
  <si>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</si>
  <si>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</si>
  <si>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</si>
  <si>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</si>
  <si>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</si>
  <si>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</si>
  <si>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</si>
  <si>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</si>
  <si>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</si>
  <si>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</si>
  <si>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</si>
  <si>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</si>
  <si>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</si>
  <si>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</si>
  <si>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</si>
  <si>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</si>
  <si>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</si>
  <si>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</si>
  <si>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</si>
  <si>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</si>
  <si>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</si>
  <si>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</si>
  <si>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</si>
  <si>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</si>
  <si>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</si>
  <si>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</si>
  <si>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</si>
  <si>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</si>
  <si>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</si>
  <si>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</si>
  <si>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</si>
  <si>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</si>
  <si>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</si>
  <si>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</si>
  <si>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</si>
  <si>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</si>
  <si>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</si>
  <si>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</si>
  <si>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</si>
  <si>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</si>
  <si>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</si>
  <si>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</si>
  <si>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</si>
  <si>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</si>
  <si>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</si>
  <si>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</si>
  <si>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</si>
  <si>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</si>
  <si>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</si>
  <si>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</si>
  <si>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</si>
  <si>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</si>
  <si>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</si>
  <si>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</si>
  <si>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</si>
  <si>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</si>
  <si>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</si>
  <si>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</si>
  <si>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</si>
  <si>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</si>
  <si>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</si>
  <si>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</si>
  <si>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</si>
  <si>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</si>
  <si>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</si>
  <si>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</si>
  <si>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</si>
  <si>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</si>
  <si>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</si>
  <si>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</si>
  <si>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</si>
  <si>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</si>
  <si>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</si>
  <si>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</si>
  <si>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</si>
  <si>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</si>
  <si>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</si>
  <si>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</si>
  <si>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</si>
  <si>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</si>
  <si>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</si>
  <si>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</si>
  <si>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</si>
  <si>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</si>
  <si>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</si>
  <si>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</si>
  <si>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</si>
  <si>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</si>
  <si>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</si>
  <si>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</si>
  <si>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</si>
  <si>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</si>
  <si>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</si>
  <si>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</si>
  <si>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</si>
  <si>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</si>
  <si>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</si>
  <si>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</si>
  <si>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</si>
  <si>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</si>
  <si>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</si>
  <si>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</si>
  <si>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</si>
  <si>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</si>
  <si>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</si>
  <si>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</si>
  <si>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</si>
  <si>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</si>
  <si>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</si>
  <si>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</si>
  <si>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</si>
  <si>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</si>
  <si>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</si>
  <si>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</si>
  <si>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</si>
  <si>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</si>
  <si>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</si>
  <si>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</si>
  <si>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</si>
  <si>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</si>
  <si>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</si>
  <si>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</si>
  <si>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</si>
  <si>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</si>
  <si>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</si>
  <si>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</si>
  <si>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</si>
  <si>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</si>
  <si>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</si>
  <si>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</si>
  <si>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</si>
  <si>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</si>
  <si>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</si>
  <si>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</si>
  <si>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</si>
  <si>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</si>
  <si>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</si>
  <si>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</si>
  <si>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</si>
  <si>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</si>
  <si>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</si>
  <si>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</si>
  <si>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</si>
  <si>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</si>
  <si>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</si>
  <si>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</si>
  <si>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</si>
  <si>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</si>
  <si>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</si>
  <si>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</si>
  <si>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</si>
  <si>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</si>
  <si>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</si>
  <si>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</si>
  <si>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</si>
  <si>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</si>
  <si>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</si>
  <si>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</si>
  <si>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</si>
  <si>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</si>
  <si>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</si>
  <si>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</si>
  <si>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</si>
  <si>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</si>
  <si>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</si>
  <si>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</si>
  <si>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</si>
  <si>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</si>
  <si>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</si>
  <si>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</si>
  <si>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</si>
  <si>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</si>
  <si>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</si>
  <si>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</si>
  <si>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</si>
  <si>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</si>
  <si>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</si>
  <si>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</si>
  <si>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</si>
  <si>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</si>
  <si>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</si>
  <si>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</si>
  <si>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</si>
  <si>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</si>
  <si>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</si>
  <si>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</si>
  <si>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</si>
  <si>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</si>
  <si>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</si>
  <si>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</si>
  <si>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</si>
  <si>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</si>
  <si>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</si>
  <si>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</si>
  <si>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</si>
  <si>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</si>
  <si>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</si>
  <si>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</si>
  <si>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</si>
  <si>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</si>
  <si>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</si>
  <si>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</si>
  <si>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</si>
  <si>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</si>
  <si>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</si>
  <si>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</si>
  <si>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</si>
  <si>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</si>
  <si>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</si>
  <si>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</si>
  <si>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</si>
  <si>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</si>
  <si>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</si>
  <si>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</si>
  <si>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</si>
  <si>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</si>
  <si>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</si>
  <si>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</si>
  <si>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</si>
  <si>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</si>
  <si>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</si>
  <si>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</si>
  <si>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</si>
  <si>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</si>
  <si>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</si>
  <si>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</si>
  <si>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</si>
  <si>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</si>
  <si>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</si>
  <si>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</si>
  <si>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</si>
  <si>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</si>
  <si>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</si>
  <si>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</si>
  <si>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</si>
  <si>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</si>
  <si>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</si>
  <si>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</si>
  <si>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</si>
  <si>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</si>
  <si>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</si>
  <si>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</si>
  <si>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</si>
  <si>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</si>
  <si>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</si>
  <si>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</si>
  <si>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</si>
  <si>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</si>
  <si>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</si>
  <si>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</si>
  <si>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</si>
  <si>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</si>
  <si>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</si>
  <si>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</si>
  <si>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</si>
  <si>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</si>
  <si>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</si>
  <si>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</si>
  <si>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</si>
  <si>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</si>
  <si>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</si>
  <si>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</si>
  <si>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</si>
  <si>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</si>
  <si>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</si>
  <si>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</si>
  <si>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</si>
  <si>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</si>
  <si>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</si>
  <si>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</si>
  <si>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</si>
  <si>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</si>
  <si>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</si>
  <si>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</si>
  <si>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</si>
  <si>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</si>
  <si>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</si>
  <si>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</si>
  <si>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</si>
  <si>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</si>
  <si>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</si>
  <si>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</si>
  <si>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</si>
  <si>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</si>
  <si>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</si>
  <si>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</si>
  <si>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</si>
  <si>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</si>
  <si>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</si>
  <si>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</si>
  <si>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</si>
  <si>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</si>
  <si>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</si>
  <si>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</si>
  <si>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</si>
  <si>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</si>
  <si>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</si>
  <si>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</si>
  <si>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</si>
  <si>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</si>
  <si>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</si>
  <si>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</si>
  <si>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</si>
  <si>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</si>
  <si>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</si>
  <si>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</si>
  <si>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</si>
  <si>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</si>
  <si>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</si>
  <si>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</si>
  <si>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</si>
  <si>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</si>
  <si>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</si>
  <si>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</si>
  <si>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</si>
  <si>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</si>
  <si>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</si>
  <si>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</si>
  <si>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</si>
  <si>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</si>
  <si>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</si>
  <si>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</si>
  <si>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</si>
  <si>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</si>
  <si>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</si>
  <si>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</si>
  <si>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</si>
  <si>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</si>
  <si>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</si>
  <si>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</si>
  <si>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</si>
  <si>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</si>
  <si>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</si>
  <si>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</si>
  <si>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</si>
  <si>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</si>
  <si>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</si>
  <si>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</si>
  <si>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</si>
  <si>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</si>
  <si>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</si>
  <si>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</si>
  <si>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</si>
  <si>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</si>
  <si>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</si>
  <si>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</si>
  <si>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</si>
  <si>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</si>
  <si>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</si>
  <si>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</si>
  <si>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</si>
  <si>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</si>
  <si>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</si>
  <si>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</si>
  <si>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</si>
  <si>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</si>
  <si>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</si>
  <si>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</si>
  <si>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</si>
  <si>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</si>
  <si>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</si>
  <si>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</si>
  <si>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</si>
  <si>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</si>
  <si>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</si>
  <si>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</si>
  <si>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</si>
  <si>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</si>
  <si>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</si>
  <si>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</si>
  <si>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</si>
  <si>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</si>
  <si>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</si>
  <si>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</si>
  <si>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</si>
  <si>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</si>
  <si>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</si>
  <si>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</si>
  <si>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</si>
  <si>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</si>
  <si>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</si>
  <si>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</si>
  <si>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</si>
  <si>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</si>
  <si>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</si>
  <si>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</si>
  <si>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</si>
  <si>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</si>
  <si>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</si>
  <si>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</si>
  <si>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</si>
  <si>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</si>
  <si>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</si>
  <si>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</si>
  <si>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</si>
  <si>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</si>
  <si>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</si>
  <si>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</si>
  <si>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</si>
  <si>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</si>
  <si>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</si>
  <si>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</si>
  <si>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</si>
  <si>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</si>
  <si>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</si>
  <si>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</si>
  <si>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</si>
  <si>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</si>
  <si>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</si>
  <si>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</si>
  <si>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</si>
  <si>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</si>
  <si>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</si>
  <si>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</si>
  <si>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</si>
  <si>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</si>
  <si>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</si>
  <si>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</si>
  <si>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</si>
  <si>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</si>
  <si>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</si>
  <si>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</si>
  <si>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</si>
  <si>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</si>
  <si>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</si>
  <si>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</si>
  <si>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</si>
  <si>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</si>
  <si>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</si>
  <si>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</si>
  <si>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</si>
  <si>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</si>
  <si>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</si>
  <si>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</si>
  <si>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</si>
  <si>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</si>
  <si>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</si>
  <si>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</si>
  <si>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</si>
  <si>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</si>
  <si>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</si>
  <si>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</si>
  <si>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</si>
  <si>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</si>
  <si>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</si>
  <si>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</si>
  <si>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</si>
  <si>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</si>
  <si>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</si>
  <si>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</si>
  <si>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</si>
  <si>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</si>
  <si>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</si>
  <si>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</si>
  <si>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</si>
  <si>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</si>
  <si>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</si>
  <si>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</si>
  <si>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</si>
  <si>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</si>
  <si>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</si>
  <si>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</si>
  <si>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</si>
  <si>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</si>
  <si>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</si>
  <si>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</si>
  <si>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</si>
  <si>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</si>
  <si>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</si>
  <si>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</si>
  <si>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</si>
  <si>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</si>
  <si>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</si>
  <si>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</si>
  <si>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</si>
  <si>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</si>
  <si>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</si>
  <si>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</si>
  <si>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</si>
  <si>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</si>
  <si>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</si>
  <si>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</si>
  <si>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</si>
  <si>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</si>
  <si>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</si>
  <si>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</si>
  <si>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</si>
  <si>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</si>
  <si>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</si>
  <si>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</si>
  <si>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</si>
  <si>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</si>
  <si>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</si>
  <si>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</si>
  <si>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</si>
  <si>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</si>
  <si>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</si>
  <si>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</si>
  <si>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</si>
  <si>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</si>
  <si>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</si>
  <si>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</si>
  <si>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</si>
  <si>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</si>
  <si>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</si>
  <si>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</si>
  <si>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</si>
  <si>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</si>
  <si>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</si>
  <si>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</si>
  <si>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</si>
  <si>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</si>
  <si>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</si>
  <si>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</si>
  <si>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</si>
  <si>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</si>
  <si>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</si>
  <si>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</si>
  <si>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</si>
  <si>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</si>
  <si>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</si>
  <si>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</si>
  <si>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</si>
  <si>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</si>
  <si>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</si>
  <si>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</si>
  <si>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</si>
  <si>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</si>
  <si>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</si>
  <si>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</si>
  <si>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</si>
  <si>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</si>
  <si>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</si>
  <si>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</si>
  <si>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</si>
  <si>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</si>
  <si>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</si>
  <si>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</si>
  <si>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</si>
  <si>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</si>
  <si>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</si>
  <si>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</si>
  <si>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</si>
  <si>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</si>
  <si>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</si>
  <si>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</si>
  <si>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</si>
  <si>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</si>
  <si>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</si>
  <si>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</si>
  <si>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</si>
  <si>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</si>
  <si>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</si>
  <si>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</si>
  <si>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</si>
  <si>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</si>
  <si>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</si>
  <si>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</si>
  <si>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</si>
  <si>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</si>
  <si>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</si>
  <si>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</si>
  <si>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</si>
  <si>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</si>
  <si>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</si>
  <si>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</si>
  <si>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</si>
  <si>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</si>
  <si>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</si>
  <si>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</si>
  <si>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</si>
  <si>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</si>
  <si>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</si>
  <si>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</si>
  <si>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</si>
  <si>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</si>
  <si>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</si>
  <si>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</si>
  <si>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</si>
  <si>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</si>
  <si>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</si>
  <si>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</si>
  <si>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</si>
  <si>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</si>
  <si>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</si>
  <si>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</si>
  <si>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</si>
  <si>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</si>
  <si>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</si>
  <si>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</si>
  <si>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</si>
  <si>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</si>
  <si>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</si>
  <si>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</si>
  <si>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</si>
  <si>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</si>
  <si>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</si>
  <si>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</si>
  <si>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</si>
  <si>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</si>
  <si>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</si>
  <si>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</si>
  <si>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</si>
  <si>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</si>
  <si>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</si>
  <si>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</si>
  <si>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</si>
  <si>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</si>
  <si>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</si>
  <si>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</si>
  <si>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</si>
  <si>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</si>
  <si>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</si>
  <si>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</si>
  <si>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</si>
  <si>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</si>
  <si>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</si>
  <si>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</si>
  <si>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</si>
  <si>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</si>
  <si>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</si>
  <si>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</si>
  <si>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</si>
  <si>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</si>
  <si>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</si>
  <si>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</si>
  <si>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</si>
  <si>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</si>
  <si>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</si>
  <si>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</si>
  <si>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</si>
  <si>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</si>
  <si>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</si>
  <si>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</si>
  <si>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</si>
  <si>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</si>
  <si>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</si>
  <si>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</si>
  <si>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</si>
  <si>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</si>
  <si>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</si>
  <si>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</si>
  <si>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</si>
  <si>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</si>
  <si>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</si>
  <si>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</si>
  <si>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</si>
  <si>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</si>
  <si>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</si>
  <si>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</si>
  <si>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</si>
  <si>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</si>
  <si>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</si>
  <si>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</si>
  <si>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</si>
  <si>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</si>
  <si>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</si>
  <si>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</si>
  <si>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</si>
  <si>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</si>
  <si>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</si>
  <si>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</si>
  <si>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</si>
  <si>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</si>
  <si>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</si>
  <si>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</si>
  <si>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</si>
  <si>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</si>
  <si>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</si>
  <si>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</si>
  <si>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</si>
  <si>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</si>
  <si>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</si>
  <si>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</si>
  <si>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</si>
  <si>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</si>
  <si>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</si>
  <si>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</si>
  <si>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</si>
  <si>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</si>
  <si>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</si>
  <si>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</si>
  <si>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</si>
  <si>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</si>
  <si>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</si>
  <si>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</si>
  <si>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</si>
  <si>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</si>
  <si>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</si>
  <si>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</si>
  <si>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</si>
  <si>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</si>
  <si>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</si>
  <si>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</si>
  <si>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</si>
  <si>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</si>
  <si>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</si>
  <si>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</si>
  <si>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</si>
  <si>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</si>
  <si>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</si>
  <si>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</si>
  <si>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</si>
  <si>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</si>
  <si>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</si>
  <si>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</si>
  <si>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</si>
  <si>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</si>
  <si>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</si>
  <si>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</si>
  <si>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</si>
  <si>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</si>
  <si>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</si>
  <si>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</si>
  <si>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</si>
  <si>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</si>
  <si>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</si>
  <si>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</si>
  <si>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</si>
  <si>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</si>
  <si>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</si>
  <si>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</si>
  <si>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</si>
  <si>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</si>
  <si>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</si>
  <si>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</si>
  <si>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</si>
  <si>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</si>
  <si>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</si>
  <si>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</si>
  <si>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</si>
  <si>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</si>
  <si>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</si>
  <si>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</si>
  <si>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</si>
  <si>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</si>
  <si>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</si>
  <si>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</si>
  <si>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</si>
  <si>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</si>
  <si>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</si>
  <si>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</si>
  <si>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</si>
  <si>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</si>
  <si>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</si>
  <si>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</si>
  <si>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</si>
  <si>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</si>
  <si>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</si>
  <si>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</si>
  <si>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</si>
  <si>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</si>
  <si>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</si>
  <si>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</si>
  <si>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</si>
  <si>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</si>
  <si>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</si>
  <si>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</si>
  <si>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</si>
  <si>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</si>
  <si>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</si>
  <si>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</si>
  <si>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</si>
  <si>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</si>
  <si>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</si>
  <si>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</si>
  <si>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</si>
  <si>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</si>
  <si>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</si>
  <si>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</si>
  <si>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</si>
  <si>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</si>
  <si>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</si>
  <si>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</si>
  <si>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</si>
  <si>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</si>
  <si>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</si>
  <si>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</si>
  <si>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</si>
  <si>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</si>
  <si>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</si>
  <si>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</si>
  <si>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</si>
  <si>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</si>
  <si>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</si>
  <si>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</si>
  <si>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</si>
  <si>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</si>
  <si>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</si>
  <si>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</si>
  <si>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</si>
  <si>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</si>
  <si>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</si>
  <si>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</si>
  <si>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</si>
  <si>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</si>
  <si>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</si>
  <si>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</si>
  <si>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</si>
  <si>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</si>
  <si>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</si>
  <si>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</si>
  <si>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</si>
  <si>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</si>
  <si>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</si>
  <si>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</si>
  <si>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</si>
  <si>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</si>
  <si>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</si>
  <si>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</si>
  <si>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</si>
  <si>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</si>
  <si>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</si>
  <si>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</si>
  <si>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</si>
  <si>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</si>
  <si>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</si>
  <si>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</si>
  <si>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</si>
  <si>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</si>
  <si>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</si>
  <si>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</si>
  <si>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</si>
  <si>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</si>
  <si>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</si>
  <si>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</si>
  <si>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</si>
  <si>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</si>
  <si>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</si>
  <si>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</si>
  <si>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</si>
  <si>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</si>
  <si>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</si>
  <si>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</si>
  <si>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</si>
  <si>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</si>
  <si>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</si>
  <si>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</si>
  <si>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</si>
  <si>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</si>
  <si>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</si>
  <si>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</si>
  <si>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</si>
  <si>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</si>
  <si>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</si>
  <si>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</si>
  <si>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</si>
  <si>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</si>
  <si>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</si>
  <si>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</si>
  <si>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</si>
  <si>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</si>
  <si>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</si>
  <si>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</si>
  <si>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</si>
  <si>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</si>
  <si>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</si>
  <si>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</si>
  <si>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</si>
  <si>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</si>
  <si>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</si>
  <si>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</si>
  <si>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</si>
  <si>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</si>
  <si>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</si>
  <si>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</si>
  <si>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</si>
  <si>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</si>
  <si>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</si>
  <si>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</si>
  <si>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</si>
  <si>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</si>
  <si>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</si>
  <si>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</si>
  <si>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</si>
  <si>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</si>
  <si>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</si>
  <si>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</si>
  <si>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</si>
  <si>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</si>
  <si>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</si>
  <si>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</si>
  <si>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</si>
  <si>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</si>
  <si>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</si>
  <si>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</si>
  <si>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</si>
  <si>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</si>
  <si>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</si>
  <si>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</si>
  <si>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</si>
  <si>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</si>
  <si>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</si>
  <si>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</si>
  <si>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</si>
  <si>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</si>
  <si>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</si>
  <si>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</si>
  <si>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</si>
  <si>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</si>
  <si>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</si>
  <si>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</si>
  <si>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</si>
  <si>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</si>
  <si>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</si>
  <si>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</si>
  <si>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</si>
  <si>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</si>
  <si>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</si>
  <si>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</si>
  <si>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</si>
  <si>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</si>
  <si>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</si>
  <si>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</si>
  <si>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</si>
  <si>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</si>
  <si>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</si>
  <si>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</si>
  <si>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</si>
  <si>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</si>
  <si>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</si>
  <si>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</si>
  <si>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</si>
  <si>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</si>
  <si>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</si>
  <si>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</si>
  <si>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</si>
  <si>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</si>
  <si>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</si>
  <si>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</si>
  <si>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</si>
  <si>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</si>
  <si>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</si>
  <si>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</si>
  <si>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</si>
  <si>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</si>
  <si>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</si>
  <si>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</si>
  <si>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</si>
  <si>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</si>
  <si>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</si>
  <si>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</si>
  <si>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</si>
  <si>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</si>
  <si>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</si>
  <si>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</si>
  <si>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</si>
  <si>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</si>
  <si>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</si>
  <si>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</si>
  <si>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</si>
  <si>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</si>
  <si>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</si>
  <si>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</si>
  <si>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</si>
  <si>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</si>
  <si>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</si>
  <si>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</si>
  <si>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</si>
  <si>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</si>
  <si>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</si>
  <si>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</si>
  <si>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</si>
  <si>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</si>
  <si>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</si>
  <si>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</si>
  <si>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</si>
  <si>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</si>
  <si>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</si>
  <si>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</si>
  <si>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</si>
  <si>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</si>
  <si>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</si>
  <si>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</si>
  <si>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</si>
  <si>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</si>
  <si>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</si>
  <si>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</si>
  <si>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</si>
  <si>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</si>
  <si>
    <t>October 2017 Total Volume</t>
  </si>
  <si>
    <t>October 2017 ADV</t>
  </si>
  <si>
    <t>November 2017 Total Volume</t>
  </si>
  <si>
    <t>November 2017 ADV</t>
  </si>
  <si>
    <t>December 2017 Total Volume</t>
  </si>
  <si>
    <t>December 2017 ADV</t>
  </si>
  <si>
    <t>January 2018 Total Volume</t>
  </si>
  <si>
    <t xml:space="preserve">January 2018 ADV </t>
  </si>
  <si>
    <t>February 2018 Total Volume</t>
  </si>
  <si>
    <t xml:space="preserve">February 2018 ADV </t>
  </si>
  <si>
    <t>Mar01</t>
  </si>
  <si>
    <t>Mar08</t>
  </si>
  <si>
    <t>Mar15</t>
  </si>
  <si>
    <t>Mar21</t>
  </si>
  <si>
    <t>Mar22</t>
  </si>
  <si>
    <t>Mar29</t>
  </si>
  <si>
    <t>March 2018 Total Volume</t>
  </si>
  <si>
    <t>March 2018 ADV</t>
  </si>
  <si>
    <t>April 2018 Total Volume</t>
  </si>
  <si>
    <t xml:space="preserve">April 2018 ADV </t>
  </si>
  <si>
    <t>May 2018 Total Volume</t>
  </si>
  <si>
    <t xml:space="preserve">May 2018 ADV </t>
  </si>
  <si>
    <t>Jun07</t>
  </si>
  <si>
    <t>Jun14</t>
  </si>
  <si>
    <t>Jun21</t>
  </si>
  <si>
    <t>June 2018 Total Volume</t>
  </si>
  <si>
    <t>June 2018 ADV</t>
  </si>
  <si>
    <t>July 2018 Total Volume</t>
  </si>
  <si>
    <t xml:space="preserve">July 2018 ADV </t>
  </si>
  <si>
    <t>August 2018 Total Volume</t>
  </si>
  <si>
    <t>August 2018 ADV</t>
  </si>
  <si>
    <t>September 2018 Total Volume</t>
  </si>
  <si>
    <t xml:space="preserve">September 2018 ADV </t>
  </si>
  <si>
    <t>October 2018 Total Volume</t>
  </si>
  <si>
    <t>October 2018 ADV</t>
  </si>
  <si>
    <t>November 2018 Total Volume</t>
  </si>
  <si>
    <t>November 2018 ADV</t>
  </si>
  <si>
    <t>December 2018 Total Volume</t>
  </si>
  <si>
    <t>December 2018 ADV</t>
  </si>
  <si>
    <t>January 2019 Total Volume</t>
  </si>
  <si>
    <t>January 2019 ADV</t>
  </si>
  <si>
    <t>February 2019 Total Volume</t>
  </si>
  <si>
    <t>February 2019 ADV</t>
  </si>
  <si>
    <t>March 2019 Total Volume</t>
  </si>
  <si>
    <t>March 2019 ADV</t>
  </si>
  <si>
    <t>April 2019 Total Volume</t>
  </si>
  <si>
    <t>April 2019 ADV</t>
  </si>
  <si>
    <t>May 2019 Total Volume</t>
  </si>
  <si>
    <t>May 2019 ADV</t>
  </si>
  <si>
    <t>June 2019 Total Volume</t>
  </si>
  <si>
    <t>June 2019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</si>
</sst>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5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31" fillId="0" borderId="0"/>
  </cellStyleXfs>
  <cellXfs count="3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4" fillId="0" borderId="0" xfId="2" quotePrefix="1" applyNumberFormat="1" applyFont="1" applyBorder="1"/>
    <xf numFmtId="0" fontId="0" fillId="11" borderId="0" xfId="0" applyFill="1"/>
    <xf numFmtId="1" fontId="10" fillId="0" borderId="3" xfId="1" applyNumberFormat="1" applyFont="1" applyBorder="1"/>
    <xf numFmtId="16" fontId="2" fillId="0" borderId="0" xfId="0" quotePrefix="1" applyNumberFormat="1" applyFont="1" applyBorder="1"/>
    <xf numFmtId="0" fontId="18" fillId="0" borderId="0" xfId="0" applyFont="1" applyAlignment="1">
      <alignment horizontal="center" vertical="center"/>
    </xf>
    <xf numFmtId="164" fontId="29" fillId="0" borderId="0" xfId="2" quotePrefix="1" applyNumberFormat="1" applyFont="1"/>
    <xf numFmtId="164" fontId="30" fillId="0" borderId="0" xfId="2" quotePrefix="1" applyNumberFormat="1" applyFont="1"/>
    <xf numFmtId="164" fontId="30" fillId="6" borderId="0" xfId="2" quotePrefix="1" applyNumberFormat="1" applyFont="1" applyFill="1"/>
    <xf numFmtId="16" fontId="4" fillId="0" borderId="0" xfId="0" applyNumberFormat="1" applyFont="1" applyBorder="1"/>
    <xf numFmtId="16" fontId="4" fillId="6" borderId="0" xfId="0" applyNumberFormat="1" applyFont="1" applyFill="1" applyBorder="1"/>
    <xf numFmtId="1" fontId="13" fillId="0" borderId="0" xfId="0" applyNumberFormat="1" applyFont="1" applyBorder="1"/>
    <xf numFmtId="164" fontId="0" fillId="6" borderId="0" xfId="0" applyNumberFormat="1" applyFill="1" applyBorder="1"/>
    <xf numFmtId="164" fontId="0" fillId="6" borderId="0" xfId="0" applyNumberFormat="1" applyFill="1"/>
    <xf numFmtId="165" fontId="0" fillId="11" borderId="3" xfId="0" applyNumberFormat="1" applyFont="1" applyFill="1" applyBorder="1"/>
    <xf numFmtId="0" fontId="13" fillId="12" borderId="9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" fontId="4" fillId="11" borderId="0" xfId="0" applyNumberFormat="1" applyFont="1" applyFill="1" applyBorder="1"/>
    <xf numFmtId="164" fontId="13" fillId="11" borderId="0" xfId="0" applyNumberFormat="1" applyFont="1" applyFill="1" applyBorder="1"/>
    <xf numFmtId="164" fontId="30" fillId="0" borderId="0" xfId="2" applyNumberFormat="1" applyFont="1" applyBorder="1"/>
    <xf numFmtId="164" fontId="30" fillId="6" borderId="0" xfId="2" applyNumberFormat="1" applyFont="1" applyFill="1" applyBorder="1"/>
    <xf numFmtId="164" fontId="2" fillId="0" borderId="0" xfId="2" quotePrefix="1" applyNumberFormat="1" applyFont="1" applyBorder="1"/>
    <xf numFmtId="164" fontId="30" fillId="0" borderId="0" xfId="2" quotePrefix="1" applyNumberFormat="1" applyFont="1" applyFill="1"/>
    <xf numFmtId="164" fontId="13" fillId="0" borderId="0" xfId="0" applyNumberFormat="1" applyFont="1" applyFill="1"/>
    <xf numFmtId="17" fontId="13" fillId="11" borderId="23" xfId="0" applyNumberFormat="1" applyFont="1" applyFill="1" applyBorder="1"/>
    <xf numFmtId="0" fontId="13" fillId="12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5">
    <cellStyle name="Comma" xfId="1" builtinId="3"/>
    <cellStyle name="Comma [0]" xfId="93" builtinId="6"/>
    <cellStyle name="Comma 10" xfId="2" xr:uid="{00000000-0005-0000-0000-000002000000}"/>
    <cellStyle name="Comma 14" xfId="3" xr:uid="{00000000-0005-0000-0000-000003000000}"/>
    <cellStyle name="Comma 15" xfId="4" xr:uid="{00000000-0005-0000-0000-000004000000}"/>
    <cellStyle name="Comma 16" xfId="5" xr:uid="{00000000-0005-0000-0000-000005000000}"/>
    <cellStyle name="Comma 17" xfId="6" xr:uid="{00000000-0005-0000-0000-000006000000}"/>
    <cellStyle name="Comma 18" xfId="7" xr:uid="{00000000-0005-0000-0000-000007000000}"/>
    <cellStyle name="Comma 19" xfId="8" xr:uid="{00000000-0005-0000-0000-000008000000}"/>
    <cellStyle name="Comma 2" xfId="9" xr:uid="{00000000-0005-0000-0000-000009000000}"/>
    <cellStyle name="Comma 2 10" xfId="10" xr:uid="{00000000-0005-0000-0000-00000A000000}"/>
    <cellStyle name="Comma 2 11" xfId="11" xr:uid="{00000000-0005-0000-0000-00000B000000}"/>
    <cellStyle name="Comma 2 12" xfId="12" xr:uid="{00000000-0005-0000-0000-00000C000000}"/>
    <cellStyle name="Comma 2 13" xfId="13" xr:uid="{00000000-0005-0000-0000-00000D000000}"/>
    <cellStyle name="Comma 2 14" xfId="14" xr:uid="{00000000-0005-0000-0000-00000E000000}"/>
    <cellStyle name="Comma 2 15" xfId="15" xr:uid="{00000000-0005-0000-0000-00000F000000}"/>
    <cellStyle name="Comma 2 16" xfId="16" xr:uid="{00000000-0005-0000-0000-000010000000}"/>
    <cellStyle name="Comma 2 17" xfId="17" xr:uid="{00000000-0005-0000-0000-000011000000}"/>
    <cellStyle name="Comma 2 18" xfId="18" xr:uid="{00000000-0005-0000-0000-000012000000}"/>
    <cellStyle name="Comma 2 19" xfId="19" xr:uid="{00000000-0005-0000-0000-000013000000}"/>
    <cellStyle name="Comma 2 2" xfId="20" xr:uid="{00000000-0005-0000-0000-000014000000}"/>
    <cellStyle name="Comma 2 2 2" xfId="79" xr:uid="{00000000-0005-0000-0000-000015000000}"/>
    <cellStyle name="Comma 2 20" xfId="21" xr:uid="{00000000-0005-0000-0000-000016000000}"/>
    <cellStyle name="Comma 2 21" xfId="22" xr:uid="{00000000-0005-0000-0000-000017000000}"/>
    <cellStyle name="Comma 2 22" xfId="23" xr:uid="{00000000-0005-0000-0000-000018000000}"/>
    <cellStyle name="Comma 2 23" xfId="24" xr:uid="{00000000-0005-0000-0000-000019000000}"/>
    <cellStyle name="Comma 2 24" xfId="25" xr:uid="{00000000-0005-0000-0000-00001A000000}"/>
    <cellStyle name="Comma 2 25" xfId="26" xr:uid="{00000000-0005-0000-0000-00001B000000}"/>
    <cellStyle name="Comma 2 26" xfId="76" xr:uid="{00000000-0005-0000-0000-00001C000000}"/>
    <cellStyle name="Comma 2 3" xfId="27" xr:uid="{00000000-0005-0000-0000-00001D000000}"/>
    <cellStyle name="Comma 2 3 2" xfId="88" xr:uid="{00000000-0005-0000-0000-00001E000000}"/>
    <cellStyle name="Comma 2 4" xfId="28" xr:uid="{00000000-0005-0000-0000-00001F000000}"/>
    <cellStyle name="Comma 2 5" xfId="29" xr:uid="{00000000-0005-0000-0000-000020000000}"/>
    <cellStyle name="Comma 2 6" xfId="30" xr:uid="{00000000-0005-0000-0000-000021000000}"/>
    <cellStyle name="Comma 2 7" xfId="31" xr:uid="{00000000-0005-0000-0000-000022000000}"/>
    <cellStyle name="Comma 2 8" xfId="32" xr:uid="{00000000-0005-0000-0000-000023000000}"/>
    <cellStyle name="Comma 2 9" xfId="33" xr:uid="{00000000-0005-0000-0000-000024000000}"/>
    <cellStyle name="Comma 20" xfId="34" xr:uid="{00000000-0005-0000-0000-000025000000}"/>
    <cellStyle name="Comma 21" xfId="35" xr:uid="{00000000-0005-0000-0000-000026000000}"/>
    <cellStyle name="Comma 22" xfId="36" xr:uid="{00000000-0005-0000-0000-000027000000}"/>
    <cellStyle name="Comma 23" xfId="37" xr:uid="{00000000-0005-0000-0000-000028000000}"/>
    <cellStyle name="Comma 24" xfId="38" xr:uid="{00000000-0005-0000-0000-000029000000}"/>
    <cellStyle name="Comma 25" xfId="39" xr:uid="{00000000-0005-0000-0000-00002A000000}"/>
    <cellStyle name="Comma 3" xfId="40" xr:uid="{00000000-0005-0000-0000-00002B000000}"/>
    <cellStyle name="Comma 3 2" xfId="83" xr:uid="{00000000-0005-0000-0000-00002C000000}"/>
    <cellStyle name="Comma 4" xfId="41" xr:uid="{00000000-0005-0000-0000-00002D000000}"/>
    <cellStyle name="Currency 2" xfId="42" xr:uid="{00000000-0005-0000-0000-00002E000000}"/>
    <cellStyle name="Currency 2 2" xfId="43" xr:uid="{00000000-0005-0000-0000-00002F000000}"/>
    <cellStyle name="Currency 2 3" xfId="44" xr:uid="{00000000-0005-0000-0000-000030000000}"/>
    <cellStyle name="Currency 2 4" xfId="45" xr:uid="{00000000-0005-0000-0000-000031000000}"/>
    <cellStyle name="Currency 3" xfId="75" xr:uid="{00000000-0005-0000-0000-000032000000}"/>
    <cellStyle name="Currency 3 2" xfId="46" xr:uid="{00000000-0005-0000-0000-000033000000}"/>
    <cellStyle name="Normal" xfId="0" builtinId="0"/>
    <cellStyle name="Normal 10" xfId="47" xr:uid="{00000000-0005-0000-0000-000035000000}"/>
    <cellStyle name="Normal 11" xfId="48" xr:uid="{00000000-0005-0000-0000-000036000000}"/>
    <cellStyle name="Normal 12" xfId="49" xr:uid="{00000000-0005-0000-0000-000037000000}"/>
    <cellStyle name="Normal 13" xfId="50" xr:uid="{00000000-0005-0000-0000-000038000000}"/>
    <cellStyle name="Normal 14" xfId="74" xr:uid="{00000000-0005-0000-0000-000039000000}"/>
    <cellStyle name="Normal 15" xfId="84" xr:uid="{00000000-0005-0000-0000-00003A000000}"/>
    <cellStyle name="Normal 16" xfId="85" xr:uid="{00000000-0005-0000-0000-00003B000000}"/>
    <cellStyle name="Normal 17" xfId="51" xr:uid="{00000000-0005-0000-0000-00003C000000}"/>
    <cellStyle name="Normal 18" xfId="52" xr:uid="{00000000-0005-0000-0000-00003D000000}"/>
    <cellStyle name="Normal 19" xfId="53" xr:uid="{00000000-0005-0000-0000-00003E000000}"/>
    <cellStyle name="Normal 2" xfId="54" xr:uid="{00000000-0005-0000-0000-00003F000000}"/>
    <cellStyle name="Normal 2 2" xfId="55" xr:uid="{00000000-0005-0000-0000-000040000000}"/>
    <cellStyle name="Normal 2 3" xfId="56" xr:uid="{00000000-0005-0000-0000-000041000000}"/>
    <cellStyle name="Normal 2 4" xfId="57" xr:uid="{00000000-0005-0000-0000-000042000000}"/>
    <cellStyle name="Normal 20" xfId="58" xr:uid="{00000000-0005-0000-0000-000043000000}"/>
    <cellStyle name="Normal 21" xfId="59" xr:uid="{00000000-0005-0000-0000-000044000000}"/>
    <cellStyle name="Normal 22" xfId="86" xr:uid="{00000000-0005-0000-0000-000045000000}"/>
    <cellStyle name="Normal 23" xfId="94" xr:uid="{00000000-0005-0000-0000-000089000000}"/>
    <cellStyle name="Normal 3" xfId="60" xr:uid="{00000000-0005-0000-0000-000046000000}"/>
    <cellStyle name="Normal 4" xfId="61" xr:uid="{00000000-0005-0000-0000-000047000000}"/>
    <cellStyle name="Normal 4 2" xfId="62" xr:uid="{00000000-0005-0000-0000-000048000000}"/>
    <cellStyle name="Normal 4 2 2" xfId="81" xr:uid="{00000000-0005-0000-0000-000049000000}"/>
    <cellStyle name="Normal 4 2 2 2" xfId="92" xr:uid="{00000000-0005-0000-0000-00004A000000}"/>
    <cellStyle name="Normal 4 2 3" xfId="87" xr:uid="{00000000-0005-0000-0000-00004B000000}"/>
    <cellStyle name="Normal 4 3" xfId="63" xr:uid="{00000000-0005-0000-0000-00004C000000}"/>
    <cellStyle name="Normal 4 3 2" xfId="80" xr:uid="{00000000-0005-0000-0000-00004D000000}"/>
    <cellStyle name="Normal 4 3 2 2" xfId="91" xr:uid="{00000000-0005-0000-0000-00004E000000}"/>
    <cellStyle name="Normal 4 3 3" xfId="89" xr:uid="{00000000-0005-0000-0000-00004F000000}"/>
    <cellStyle name="Normal 4 4" xfId="64" xr:uid="{00000000-0005-0000-0000-000050000000}"/>
    <cellStyle name="Normal 5" xfId="65" xr:uid="{00000000-0005-0000-0000-000051000000}"/>
    <cellStyle name="Normal 5 2" xfId="78" xr:uid="{00000000-0005-0000-0000-000052000000}"/>
    <cellStyle name="Normal 5 2 2" xfId="90" xr:uid="{00000000-0005-0000-0000-000053000000}"/>
    <cellStyle name="Normal 5 3" xfId="77" xr:uid="{00000000-0005-0000-0000-000054000000}"/>
    <cellStyle name="Normal 6" xfId="66" xr:uid="{00000000-0005-0000-0000-000055000000}"/>
    <cellStyle name="Normal 6 2" xfId="82" xr:uid="{00000000-0005-0000-0000-000056000000}"/>
    <cellStyle name="Normal 7" xfId="67" xr:uid="{00000000-0005-0000-0000-000057000000}"/>
    <cellStyle name="Normal 8" xfId="68" xr:uid="{00000000-0005-0000-0000-000058000000}"/>
    <cellStyle name="Normal 9" xfId="69" xr:uid="{00000000-0005-0000-0000-000059000000}"/>
    <cellStyle name="Percent" xfId="70" builtinId="5"/>
    <cellStyle name="Percent 2" xfId="71" xr:uid="{00000000-0005-0000-0000-00005B000000}"/>
    <cellStyle name="Percent 3" xfId="72" xr:uid="{00000000-0005-0000-0000-00005C000000}"/>
    <cellStyle name="Percent 4" xfId="73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1</xdr:row>
      <xdr:rowOff>34637</xdr:rowOff>
    </xdr:from>
    <xdr:to>
      <xdr:col>1</xdr:col>
      <xdr:colOff>6926</xdr:colOff>
      <xdr:row>1</xdr:row>
      <xdr:rowOff>320964</xdr:rowOff>
    </xdr:to>
    <xdr:pic>
      <xdr:nvPicPr>
        <xdr:cNvPr id="4" name="Picture 1" descr="2c Letterhead_logo">
          <a:extLst>
            <a:ext uri="{FF2B5EF4-FFF2-40B4-BE49-F238E27FC236}">
              <a16:creationId xmlns:a16="http://schemas.microsoft.com/office/drawing/2014/main" id="{D5632342-7A6C-480C-8FD8-A790AD5C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219364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31750</xdr:rowOff>
    </xdr:from>
    <xdr:to>
      <xdr:col>0</xdr:col>
      <xdr:colOff>1880754</xdr:colOff>
      <xdr:row>1</xdr:row>
      <xdr:rowOff>318077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728C3CE6-89E1-4827-8C99-C46112FD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15900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75045</xdr:rowOff>
    </xdr:from>
    <xdr:to>
      <xdr:col>0</xdr:col>
      <xdr:colOff>1871518</xdr:colOff>
      <xdr:row>1</xdr:row>
      <xdr:rowOff>176645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251B7BEC-339E-4163-A55D-70C1A1B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75045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4"/>
  <sheetViews>
    <sheetView tabSelected="1" zoomScale="110" zoomScaleNormal="110" workbookViewId="0"/>
  </sheetViews>
  <sheetFormatPr defaultRowHeight="14.5" x14ac:dyDescent="0.35"/>
  <cols>
    <col min="1" max="1" width="27" customWidth="1"/>
    <col min="2" max="13" width="11.54296875" customWidth="1"/>
    <col min="15" max="25" width="10.54296875" bestFit="1" customWidth="1"/>
    <col min="26" max="26" width="9.54296875" bestFit="1" customWidth="1"/>
  </cols>
  <sheetData>
    <row r="1" spans="1:13" ht="8.25" customHeight="1" x14ac:dyDescent="0.35"/>
    <row r="2" spans="1:13" ht="29.15" customHeight="1" x14ac:dyDescent="0.35">
      <c r="A2" s="179"/>
      <c r="B2" s="336" t="s">
        <v>664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28.5" customHeight="1" x14ac:dyDescent="0.35">
      <c r="A3" s="179">
        <v>2019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5.75" customHeight="1" x14ac:dyDescent="0.35">
      <c r="A4" s="8" t="s">
        <v>72</v>
      </c>
      <c r="B4" s="92">
        <v>21</v>
      </c>
      <c r="C4" s="92">
        <v>19</v>
      </c>
      <c r="D4" s="92">
        <v>21</v>
      </c>
      <c r="E4" s="92">
        <v>21</v>
      </c>
      <c r="F4" s="92">
        <v>22</v>
      </c>
      <c r="G4" s="92">
        <v>20</v>
      </c>
      <c r="H4" s="92">
        <v>22</v>
      </c>
      <c r="I4" s="92">
        <v>22</v>
      </c>
      <c r="J4" s="92">
        <v>20</v>
      </c>
      <c r="K4" s="92">
        <v>23</v>
      </c>
      <c r="L4" s="92">
        <v>20</v>
      </c>
      <c r="M4" s="92">
        <v>21</v>
      </c>
    </row>
    <row r="5" spans="1:13" ht="15" thickBot="1" x14ac:dyDescent="0.4">
      <c r="A5" s="3"/>
      <c r="B5" s="333" t="s">
        <v>665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x14ac:dyDescent="0.35">
      <c r="A6" s="3"/>
      <c r="B6" s="186">
        <v>43466</v>
      </c>
      <c r="C6" s="186">
        <v>43497</v>
      </c>
      <c r="D6" s="186">
        <v>43525</v>
      </c>
      <c r="E6" s="186">
        <v>43556</v>
      </c>
      <c r="F6" s="186">
        <v>43586</v>
      </c>
      <c r="G6" s="186">
        <v>43617</v>
      </c>
      <c r="H6" s="186">
        <v>43647</v>
      </c>
      <c r="I6" s="186">
        <v>43678</v>
      </c>
      <c r="J6" s="186">
        <v>43709</v>
      </c>
      <c r="K6" s="186">
        <v>43739</v>
      </c>
      <c r="L6" s="186">
        <v>43770</v>
      </c>
      <c r="M6" s="186">
        <v>43800</v>
      </c>
    </row>
    <row r="7" spans="1:13" x14ac:dyDescent="0.35">
      <c r="A7" s="3" t="s">
        <v>0</v>
      </c>
      <c r="B7" s="154">
        <v>9585</v>
      </c>
      <c r="C7" s="154">
        <v>11020</v>
      </c>
      <c r="D7" s="205">
        <v>10403</v>
      </c>
      <c r="E7" s="154">
        <v>8054.2129999999997</v>
      </c>
      <c r="F7" s="154">
        <v>13827</v>
      </c>
      <c r="G7" s="154">
        <v>12851.716</v>
      </c>
      <c r="H7" s="154"/>
      <c r="I7" s="154"/>
      <c r="J7" s="154"/>
      <c r="K7" s="154"/>
      <c r="L7" s="154"/>
      <c r="M7" s="154"/>
    </row>
    <row r="8" spans="1:13" x14ac:dyDescent="0.35">
      <c r="A8" s="3" t="s">
        <v>1</v>
      </c>
      <c r="B8" s="154">
        <v>3260</v>
      </c>
      <c r="C8" s="154">
        <v>2679</v>
      </c>
      <c r="D8" s="205">
        <v>3499</v>
      </c>
      <c r="E8" s="154">
        <v>2318.8969999999999</v>
      </c>
      <c r="F8" s="154">
        <v>4233</v>
      </c>
      <c r="G8" s="154">
        <v>3870.2950000000001</v>
      </c>
      <c r="H8" s="154"/>
      <c r="I8" s="154"/>
      <c r="J8" s="154"/>
      <c r="K8" s="154"/>
      <c r="L8" s="154"/>
      <c r="M8" s="154"/>
    </row>
    <row r="9" spans="1:13" ht="14.5" customHeight="1" x14ac:dyDescent="0.35">
      <c r="A9" s="25" t="s">
        <v>71</v>
      </c>
      <c r="B9" s="154">
        <v>2491</v>
      </c>
      <c r="C9" s="154">
        <v>2328</v>
      </c>
      <c r="D9" s="205">
        <v>2175</v>
      </c>
      <c r="E9" s="154">
        <v>2485.9070000000002</v>
      </c>
      <c r="F9" s="154">
        <v>2530</v>
      </c>
      <c r="G9" s="154">
        <v>2477.0810000000001</v>
      </c>
      <c r="H9" s="154"/>
      <c r="I9" s="154"/>
      <c r="J9" s="154"/>
      <c r="K9" s="154"/>
      <c r="L9" s="154"/>
      <c r="M9" s="154"/>
    </row>
    <row r="10" spans="1:13" ht="14.5" customHeight="1" x14ac:dyDescent="0.35">
      <c r="A10" s="3" t="s">
        <v>2</v>
      </c>
      <c r="B10" s="154">
        <v>838</v>
      </c>
      <c r="C10" s="154">
        <v>762</v>
      </c>
      <c r="D10" s="205">
        <v>1042</v>
      </c>
      <c r="E10" s="154">
        <v>746.73400000000004</v>
      </c>
      <c r="F10" s="154">
        <v>822</v>
      </c>
      <c r="G10" s="154">
        <v>1065.489</v>
      </c>
      <c r="H10" s="154"/>
      <c r="I10" s="154"/>
      <c r="J10" s="154"/>
      <c r="K10" s="154"/>
      <c r="L10" s="154"/>
      <c r="M10" s="154"/>
    </row>
    <row r="11" spans="1:13" ht="14.5" customHeight="1" x14ac:dyDescent="0.35">
      <c r="A11" s="3" t="s">
        <v>3</v>
      </c>
      <c r="B11" s="154">
        <v>1095</v>
      </c>
      <c r="C11" s="154">
        <v>1731</v>
      </c>
      <c r="D11" s="205">
        <v>1350</v>
      </c>
      <c r="E11" s="154">
        <v>1603.482</v>
      </c>
      <c r="F11" s="154">
        <v>1895</v>
      </c>
      <c r="G11" s="154">
        <v>2023.3309999999999</v>
      </c>
      <c r="H11" s="154"/>
      <c r="I11" s="154"/>
      <c r="J11" s="154"/>
      <c r="K11" s="154"/>
      <c r="L11" s="154"/>
      <c r="M11" s="154"/>
    </row>
    <row r="12" spans="1:13" ht="14.5" customHeight="1" x14ac:dyDescent="0.35">
      <c r="A12" s="25" t="s">
        <v>70</v>
      </c>
      <c r="B12" s="154">
        <v>564</v>
      </c>
      <c r="C12" s="154">
        <v>525</v>
      </c>
      <c r="D12" s="205">
        <v>592</v>
      </c>
      <c r="E12" s="154">
        <v>528.26199999999994</v>
      </c>
      <c r="F12" s="154">
        <v>582</v>
      </c>
      <c r="G12" s="154">
        <v>800.649</v>
      </c>
      <c r="H12" s="154"/>
      <c r="I12" s="154"/>
      <c r="J12" s="154"/>
      <c r="K12" s="154"/>
      <c r="L12" s="154"/>
      <c r="M12" s="154"/>
    </row>
    <row r="13" spans="1:13" ht="14.5" customHeight="1" x14ac:dyDescent="0.35">
      <c r="A13" s="26" t="s">
        <v>13</v>
      </c>
      <c r="B13" s="201">
        <v>17832</v>
      </c>
      <c r="C13" s="201">
        <v>19044</v>
      </c>
      <c r="D13" s="170">
        <v>19061</v>
      </c>
      <c r="E13" s="201">
        <v>15737.495000000001</v>
      </c>
      <c r="F13" s="201">
        <v>23888</v>
      </c>
      <c r="G13" s="201">
        <v>23088.561000000002</v>
      </c>
      <c r="H13" s="201"/>
      <c r="I13" s="201"/>
      <c r="J13" s="201"/>
      <c r="K13" s="201"/>
      <c r="L13" s="201"/>
      <c r="M13" s="201"/>
    </row>
    <row r="14" spans="1:13" ht="14.5" customHeight="1" x14ac:dyDescent="0.35">
      <c r="A14" s="26"/>
    </row>
    <row r="15" spans="1:13" ht="14.5" customHeight="1" x14ac:dyDescent="0.35">
      <c r="A15" s="26"/>
    </row>
    <row r="16" spans="1:13" ht="14.5" customHeight="1" thickBot="1" x14ac:dyDescent="0.4">
      <c r="A16" s="3"/>
      <c r="B16" s="333" t="s">
        <v>666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  <row r="17" spans="1:13" ht="14.5" customHeight="1" x14ac:dyDescent="0.35">
      <c r="A17" s="3"/>
      <c r="B17" s="186">
        <v>43466</v>
      </c>
      <c r="C17" s="186">
        <v>43497</v>
      </c>
      <c r="D17" s="186">
        <v>43525</v>
      </c>
      <c r="E17" s="186">
        <v>43556</v>
      </c>
      <c r="F17" s="332">
        <v>43586</v>
      </c>
      <c r="G17" s="186">
        <v>43617</v>
      </c>
      <c r="H17" s="186">
        <v>43647</v>
      </c>
      <c r="I17" s="186">
        <v>43678</v>
      </c>
      <c r="J17" s="186">
        <v>43709</v>
      </c>
      <c r="K17" s="186">
        <v>43739</v>
      </c>
      <c r="L17" s="186">
        <v>43770</v>
      </c>
      <c r="M17" s="186">
        <v>43800</v>
      </c>
    </row>
    <row r="18" spans="1:13" ht="14.5" customHeight="1" x14ac:dyDescent="0.35">
      <c r="A18" s="3" t="s">
        <v>0</v>
      </c>
      <c r="B18" s="211">
        <v>10575</v>
      </c>
      <c r="C18" s="205">
        <v>10256</v>
      </c>
      <c r="D18" s="205">
        <v>10313</v>
      </c>
      <c r="E18" s="211">
        <v>9786.6270000000004</v>
      </c>
      <c r="F18" s="211">
        <v>10809</v>
      </c>
      <c r="G18" s="211">
        <v>11593.02</v>
      </c>
      <c r="H18" s="211"/>
      <c r="I18" s="307"/>
      <c r="J18" s="211"/>
      <c r="K18" s="211"/>
      <c r="L18" s="205"/>
      <c r="M18" s="211"/>
    </row>
    <row r="19" spans="1:13" ht="14.5" customHeight="1" x14ac:dyDescent="0.35">
      <c r="A19" s="3" t="s">
        <v>1</v>
      </c>
      <c r="B19" s="211">
        <v>4004</v>
      </c>
      <c r="C19" s="205">
        <v>3699</v>
      </c>
      <c r="D19" s="205">
        <v>3161</v>
      </c>
      <c r="E19" s="211">
        <v>2837.1759999999999</v>
      </c>
      <c r="F19" s="211">
        <v>3364</v>
      </c>
      <c r="G19" s="211">
        <v>3479.8429999999998</v>
      </c>
      <c r="H19" s="211"/>
      <c r="I19" s="307"/>
      <c r="J19" s="211"/>
      <c r="K19" s="211"/>
      <c r="L19" s="205"/>
      <c r="M19" s="211"/>
    </row>
    <row r="20" spans="1:13" ht="14.5" customHeight="1" x14ac:dyDescent="0.35">
      <c r="A20" s="25" t="s">
        <v>71</v>
      </c>
      <c r="B20" s="211">
        <v>2658</v>
      </c>
      <c r="C20" s="205">
        <v>2389</v>
      </c>
      <c r="D20" s="205">
        <v>2331</v>
      </c>
      <c r="E20" s="211">
        <v>2329.5830000000001</v>
      </c>
      <c r="F20" s="211">
        <v>2399</v>
      </c>
      <c r="G20" s="211">
        <v>2498.4110000000001</v>
      </c>
      <c r="H20" s="211"/>
      <c r="I20" s="307"/>
      <c r="J20" s="211"/>
      <c r="K20" s="211"/>
      <c r="L20" s="205"/>
      <c r="M20" s="211"/>
    </row>
    <row r="21" spans="1:13" ht="14.5" customHeight="1" x14ac:dyDescent="0.35">
      <c r="A21" s="3" t="s">
        <v>2</v>
      </c>
      <c r="B21" s="211">
        <v>921</v>
      </c>
      <c r="C21" s="205">
        <v>877</v>
      </c>
      <c r="D21" s="205">
        <v>885</v>
      </c>
      <c r="E21" s="211">
        <v>853.38099999999997</v>
      </c>
      <c r="F21" s="211">
        <v>870</v>
      </c>
      <c r="G21" s="211">
        <v>874.34199999999998</v>
      </c>
      <c r="H21" s="211"/>
      <c r="I21" s="307"/>
      <c r="J21" s="211"/>
      <c r="K21" s="211"/>
      <c r="L21" s="205"/>
      <c r="M21" s="211"/>
    </row>
    <row r="22" spans="1:13" ht="14.5" customHeight="1" x14ac:dyDescent="0.35">
      <c r="A22" s="3" t="s">
        <v>3</v>
      </c>
      <c r="B22" s="211">
        <v>1203</v>
      </c>
      <c r="C22" s="205">
        <v>1280</v>
      </c>
      <c r="D22" s="205">
        <v>1381</v>
      </c>
      <c r="E22" s="211">
        <v>1556.04</v>
      </c>
      <c r="F22" s="211">
        <v>1621</v>
      </c>
      <c r="G22" s="211">
        <v>1838.5070000000001</v>
      </c>
      <c r="H22" s="211"/>
      <c r="I22" s="307"/>
      <c r="J22" s="211"/>
      <c r="K22" s="211"/>
      <c r="L22" s="205"/>
      <c r="M22" s="211"/>
    </row>
    <row r="23" spans="1:13" ht="14.5" customHeight="1" x14ac:dyDescent="0.35">
      <c r="A23" s="25" t="s">
        <v>70</v>
      </c>
      <c r="B23" s="211">
        <v>544</v>
      </c>
      <c r="C23" s="205">
        <v>510</v>
      </c>
      <c r="D23" s="205">
        <v>561</v>
      </c>
      <c r="E23" s="211">
        <v>548.96</v>
      </c>
      <c r="F23" s="211">
        <v>567</v>
      </c>
      <c r="G23" s="211">
        <v>633.37900000000002</v>
      </c>
      <c r="H23" s="211"/>
      <c r="I23" s="307"/>
      <c r="J23" s="211"/>
      <c r="K23" s="211"/>
      <c r="L23" s="205"/>
      <c r="M23" s="211"/>
    </row>
    <row r="24" spans="1:13" ht="14.5" customHeight="1" x14ac:dyDescent="0.35">
      <c r="A24" s="26" t="s">
        <v>13</v>
      </c>
      <c r="B24" s="302">
        <v>19905</v>
      </c>
      <c r="C24" s="170">
        <v>19010</v>
      </c>
      <c r="D24" s="170">
        <v>18633</v>
      </c>
      <c r="E24" s="302">
        <v>17911.767</v>
      </c>
      <c r="F24" s="302">
        <v>19630</v>
      </c>
      <c r="G24" s="302">
        <v>20917.502</v>
      </c>
      <c r="H24" s="302"/>
      <c r="I24" s="308"/>
      <c r="J24" s="302"/>
      <c r="K24" s="302"/>
      <c r="L24" s="170"/>
      <c r="M24" s="302"/>
    </row>
    <row r="25" spans="1:13" ht="14.5" customHeight="1" x14ac:dyDescent="0.35">
      <c r="A25" s="26"/>
      <c r="J25" s="310"/>
    </row>
    <row r="26" spans="1:13" ht="14.5" customHeight="1" x14ac:dyDescent="0.35">
      <c r="A26" s="3"/>
    </row>
    <row r="27" spans="1:13" ht="14.5" customHeight="1" thickBot="1" x14ac:dyDescent="0.4">
      <c r="A27" s="3"/>
      <c r="B27" s="333" t="s">
        <v>895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ht="14.5" customHeight="1" x14ac:dyDescent="0.35">
      <c r="A28" s="3"/>
      <c r="B28" s="186">
        <v>43466</v>
      </c>
      <c r="C28" s="186">
        <v>43497</v>
      </c>
      <c r="D28" s="186">
        <v>43525</v>
      </c>
      <c r="E28" s="186">
        <v>43556</v>
      </c>
      <c r="F28" s="186">
        <v>43586</v>
      </c>
      <c r="G28" s="186">
        <v>43617</v>
      </c>
      <c r="H28" s="186">
        <v>43647</v>
      </c>
      <c r="I28" s="186">
        <v>43678</v>
      </c>
      <c r="J28" s="186">
        <v>43709</v>
      </c>
      <c r="K28" s="186">
        <v>43739</v>
      </c>
      <c r="L28" s="186">
        <v>43770</v>
      </c>
      <c r="M28" s="186">
        <v>43800</v>
      </c>
    </row>
    <row r="29" spans="1:13" ht="14.5" customHeight="1" x14ac:dyDescent="0.35">
      <c r="A29" s="3" t="s">
        <v>0</v>
      </c>
      <c r="B29" s="9">
        <v>0.47899999999999998</v>
      </c>
      <c r="C29" s="9">
        <v>0.48599999999999999</v>
      </c>
      <c r="D29" s="172">
        <v>0.48099999999999998</v>
      </c>
      <c r="E29" s="304">
        <v>0.48599999999999999</v>
      </c>
      <c r="F29" s="304">
        <v>0.47299999999999998</v>
      </c>
      <c r="G29" s="304"/>
      <c r="H29" s="304"/>
      <c r="I29" s="322"/>
      <c r="J29" s="304"/>
      <c r="K29" s="172"/>
      <c r="L29" s="304"/>
      <c r="M29" s="9"/>
    </row>
    <row r="30" spans="1:13" ht="14.5" customHeight="1" x14ac:dyDescent="0.35">
      <c r="A30" s="3" t="s">
        <v>1</v>
      </c>
      <c r="B30" s="9">
        <v>0.73099999999999998</v>
      </c>
      <c r="C30" s="9">
        <v>0.74199999999999999</v>
      </c>
      <c r="D30" s="172">
        <v>0.75700000000000001</v>
      </c>
      <c r="E30" s="304">
        <v>0.753</v>
      </c>
      <c r="F30" s="304">
        <v>0.70299999999999996</v>
      </c>
      <c r="G30" s="304"/>
      <c r="H30" s="304"/>
      <c r="I30" s="322"/>
      <c r="J30" s="304"/>
      <c r="K30" s="172"/>
      <c r="L30" s="304"/>
      <c r="M30" s="9"/>
    </row>
    <row r="31" spans="1:13" ht="14.5" customHeight="1" x14ac:dyDescent="0.35">
      <c r="A31" s="25" t="s">
        <v>71</v>
      </c>
      <c r="B31" s="9">
        <v>1.1599999999999999</v>
      </c>
      <c r="C31" s="9">
        <v>1.173</v>
      </c>
      <c r="D31" s="172">
        <v>1.159</v>
      </c>
      <c r="E31" s="304">
        <v>1.157</v>
      </c>
      <c r="F31" s="304">
        <v>1.1359999999999999</v>
      </c>
      <c r="G31" s="304"/>
      <c r="H31" s="304"/>
      <c r="I31" s="322"/>
      <c r="J31" s="304"/>
      <c r="K31" s="172"/>
      <c r="L31" s="304"/>
      <c r="M31" s="9"/>
    </row>
    <row r="32" spans="1:13" ht="14.5" customHeight="1" x14ac:dyDescent="0.35">
      <c r="A32" s="3" t="s">
        <v>2</v>
      </c>
      <c r="B32" s="9">
        <v>0.745</v>
      </c>
      <c r="C32" s="9">
        <v>0.76900000000000002</v>
      </c>
      <c r="D32" s="172">
        <v>0.76300000000000001</v>
      </c>
      <c r="E32" s="304">
        <v>0.76300000000000001</v>
      </c>
      <c r="F32" s="304">
        <v>0.73299999999999998</v>
      </c>
      <c r="G32" s="304"/>
      <c r="H32" s="304"/>
      <c r="I32" s="322"/>
      <c r="J32" s="304"/>
      <c r="K32" s="172"/>
      <c r="L32" s="304"/>
      <c r="M32" s="9"/>
    </row>
    <row r="33" spans="1:13" ht="14.5" customHeight="1" x14ac:dyDescent="0.35">
      <c r="A33" s="3" t="s">
        <v>3</v>
      </c>
      <c r="B33" s="9">
        <v>1.2769999999999999</v>
      </c>
      <c r="C33" s="9">
        <v>1.264</v>
      </c>
      <c r="D33" s="172">
        <v>1.246</v>
      </c>
      <c r="E33" s="304">
        <v>1.2529999999999999</v>
      </c>
      <c r="F33" s="304">
        <v>1.2190000000000001</v>
      </c>
      <c r="G33" s="304"/>
      <c r="H33" s="304"/>
      <c r="I33" s="322"/>
      <c r="J33" s="304"/>
      <c r="K33" s="172"/>
      <c r="L33" s="304"/>
      <c r="M33" s="9"/>
    </row>
    <row r="34" spans="1:13" ht="14.5" customHeight="1" x14ac:dyDescent="0.35">
      <c r="A34" s="25" t="s">
        <v>70</v>
      </c>
      <c r="B34" s="9">
        <v>1.4650000000000001</v>
      </c>
      <c r="C34" s="9">
        <v>1.484</v>
      </c>
      <c r="D34" s="172">
        <v>1.488</v>
      </c>
      <c r="E34" s="304">
        <v>1.4870000000000001</v>
      </c>
      <c r="F34" s="304">
        <v>1.462</v>
      </c>
      <c r="G34" s="304"/>
      <c r="H34" s="304"/>
      <c r="I34" s="322"/>
      <c r="J34" s="304"/>
      <c r="K34" s="172"/>
      <c r="L34" s="304"/>
      <c r="M34" s="9"/>
    </row>
    <row r="35" spans="1:13" ht="14.5" customHeight="1" x14ac:dyDescent="0.35">
      <c r="A35" s="27" t="s">
        <v>13</v>
      </c>
      <c r="B35" s="171">
        <v>0.70799999999999996</v>
      </c>
      <c r="C35" s="171">
        <v>0.71399999999999997</v>
      </c>
      <c r="D35" s="171">
        <v>0.71299999999999997</v>
      </c>
      <c r="E35" s="305">
        <v>0.72599999999999998</v>
      </c>
      <c r="F35" s="305">
        <v>0.69499999999999995</v>
      </c>
      <c r="G35" s="305"/>
      <c r="H35" s="305"/>
      <c r="I35" s="322"/>
      <c r="J35" s="305"/>
      <c r="K35" s="171"/>
      <c r="L35" s="305"/>
      <c r="M35" s="171"/>
    </row>
    <row r="36" spans="1:13" ht="14.5" customHeight="1" x14ac:dyDescent="0.35">
      <c r="A36" s="27"/>
    </row>
    <row r="37" spans="1:13" ht="14.5" customHeight="1" x14ac:dyDescent="0.35">
      <c r="A37" s="3"/>
      <c r="E37" s="109"/>
    </row>
    <row r="38" spans="1:13" ht="14.5" customHeight="1" thickBot="1" x14ac:dyDescent="0.4">
      <c r="A38" s="3"/>
      <c r="B38" s="333" t="s">
        <v>668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</row>
    <row r="39" spans="1:13" ht="14.5" customHeight="1" x14ac:dyDescent="0.35">
      <c r="A39" s="3"/>
      <c r="B39" s="186">
        <v>43466</v>
      </c>
      <c r="C39" s="186">
        <v>43497</v>
      </c>
      <c r="D39" s="186">
        <v>43525</v>
      </c>
      <c r="E39" s="186">
        <v>43556</v>
      </c>
      <c r="F39" s="186">
        <v>43586</v>
      </c>
      <c r="G39" s="186">
        <v>43617</v>
      </c>
      <c r="H39" s="186">
        <v>43647</v>
      </c>
      <c r="I39" s="186">
        <v>43678</v>
      </c>
      <c r="J39" s="186">
        <v>43709</v>
      </c>
      <c r="K39" s="186">
        <v>43739</v>
      </c>
      <c r="L39" s="186">
        <v>43770</v>
      </c>
      <c r="M39" s="186">
        <v>43800</v>
      </c>
    </row>
    <row r="40" spans="1:13" ht="14.5" customHeight="1" x14ac:dyDescent="0.35">
      <c r="A40" s="3" t="s">
        <v>33</v>
      </c>
      <c r="B40" s="154">
        <v>15735</v>
      </c>
      <c r="C40" s="154">
        <v>17059</v>
      </c>
      <c r="D40" s="205">
        <v>16979</v>
      </c>
      <c r="E40" s="154">
        <v>14021.486999999999</v>
      </c>
      <c r="F40" s="154">
        <v>21473</v>
      </c>
      <c r="G40" s="205">
        <v>19947.749</v>
      </c>
      <c r="H40" s="154"/>
      <c r="I40" s="154"/>
      <c r="J40" s="154"/>
      <c r="K40" s="154"/>
      <c r="L40" s="154"/>
      <c r="M40" s="154"/>
    </row>
    <row r="41" spans="1:13" ht="14.5" customHeight="1" x14ac:dyDescent="0.35">
      <c r="A41" s="3" t="s">
        <v>34</v>
      </c>
      <c r="B41" s="154">
        <v>1322</v>
      </c>
      <c r="C41" s="154">
        <v>1192</v>
      </c>
      <c r="D41" s="205">
        <v>1329</v>
      </c>
      <c r="E41" s="154">
        <v>1104.134</v>
      </c>
      <c r="F41" s="154">
        <v>1558</v>
      </c>
      <c r="G41" s="205">
        <v>1854.924</v>
      </c>
      <c r="H41" s="154"/>
      <c r="I41" s="154"/>
      <c r="J41" s="154"/>
      <c r="K41" s="154"/>
      <c r="L41" s="154"/>
      <c r="M41" s="154"/>
    </row>
    <row r="42" spans="1:13" ht="14.5" customHeight="1" x14ac:dyDescent="0.35">
      <c r="A42" s="3" t="s">
        <v>19</v>
      </c>
      <c r="B42" s="154">
        <v>775</v>
      </c>
      <c r="C42" s="154">
        <v>794</v>
      </c>
      <c r="D42" s="205">
        <v>753</v>
      </c>
      <c r="E42" s="154">
        <v>611.87400000000002</v>
      </c>
      <c r="F42" s="154">
        <v>857</v>
      </c>
      <c r="G42" s="205">
        <v>1285.8879999999999</v>
      </c>
      <c r="H42" s="154"/>
      <c r="I42" s="154"/>
      <c r="J42" s="154"/>
      <c r="K42" s="154"/>
      <c r="L42" s="154"/>
      <c r="M42" s="154"/>
    </row>
    <row r="43" spans="1:13" ht="14.5" customHeight="1" x14ac:dyDescent="0.35">
      <c r="A43" s="27" t="s">
        <v>32</v>
      </c>
      <c r="B43" s="201">
        <v>17832</v>
      </c>
      <c r="C43" s="201">
        <v>19044</v>
      </c>
      <c r="D43" s="170">
        <v>19061</v>
      </c>
      <c r="E43" s="201">
        <v>15737.495000000001</v>
      </c>
      <c r="F43" s="170">
        <v>23888</v>
      </c>
      <c r="G43" s="170">
        <v>23088.561000000002</v>
      </c>
      <c r="H43" s="170"/>
      <c r="I43" s="170"/>
      <c r="J43" s="170"/>
      <c r="K43" s="299"/>
      <c r="L43" s="170"/>
      <c r="M43" s="170"/>
    </row>
    <row r="44" spans="1:13" ht="14.5" customHeight="1" x14ac:dyDescent="0.35">
      <c r="A44" s="27"/>
      <c r="B44" s="178"/>
      <c r="C44" s="178"/>
      <c r="D44" s="178"/>
      <c r="E44" s="178"/>
      <c r="F44" s="178"/>
      <c r="G44" s="178"/>
      <c r="H44" s="178"/>
      <c r="I44" s="202"/>
      <c r="J44" s="178"/>
      <c r="K44" s="178"/>
      <c r="L44" s="178"/>
      <c r="M44" s="178"/>
    </row>
    <row r="45" spans="1:13" ht="27" customHeight="1" x14ac:dyDescent="0.35">
      <c r="A45" s="334" t="s">
        <v>919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</row>
    <row r="46" spans="1:13" ht="30" customHeight="1" x14ac:dyDescent="0.35">
      <c r="A46" s="335" t="s">
        <v>674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  <row r="47" spans="1:13" ht="29.15" customHeight="1" x14ac:dyDescent="0.35">
      <c r="A47" s="179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</row>
    <row r="48" spans="1:13" ht="29.15" customHeight="1" x14ac:dyDescent="0.35">
      <c r="A48" s="179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</row>
    <row r="49" spans="1:13" ht="29.15" customHeight="1" x14ac:dyDescent="0.35">
      <c r="A49" s="179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</row>
    <row r="50" spans="1:13" ht="28.5" customHeight="1" x14ac:dyDescent="0.35">
      <c r="A50" s="179">
        <v>2018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</row>
    <row r="51" spans="1:13" ht="15.75" customHeight="1" x14ac:dyDescent="0.35">
      <c r="A51" s="8" t="s">
        <v>72</v>
      </c>
      <c r="B51" s="92">
        <v>21</v>
      </c>
      <c r="C51" s="92">
        <v>19</v>
      </c>
      <c r="D51" s="92">
        <v>21</v>
      </c>
      <c r="E51" s="92">
        <v>21</v>
      </c>
      <c r="F51" s="92">
        <v>22</v>
      </c>
      <c r="G51" s="92">
        <v>21</v>
      </c>
      <c r="H51" s="92">
        <v>21</v>
      </c>
      <c r="I51" s="92">
        <v>23</v>
      </c>
      <c r="J51" s="92">
        <v>19</v>
      </c>
      <c r="K51" s="92">
        <v>23</v>
      </c>
      <c r="L51" s="92">
        <v>21</v>
      </c>
      <c r="M51" s="92">
        <v>20</v>
      </c>
    </row>
    <row r="52" spans="1:13" ht="15" thickBot="1" x14ac:dyDescent="0.4">
      <c r="A52" s="3"/>
      <c r="B52" s="333" t="s">
        <v>665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</row>
    <row r="53" spans="1:13" x14ac:dyDescent="0.35">
      <c r="A53" s="3"/>
      <c r="B53" s="186">
        <v>43101</v>
      </c>
      <c r="C53" s="186">
        <v>43132</v>
      </c>
      <c r="D53" s="186">
        <v>43160</v>
      </c>
      <c r="E53" s="186">
        <v>43191</v>
      </c>
      <c r="F53" s="186">
        <v>43221</v>
      </c>
      <c r="G53" s="186">
        <v>43252</v>
      </c>
      <c r="H53" s="186">
        <v>43282</v>
      </c>
      <c r="I53" s="186">
        <v>43313</v>
      </c>
      <c r="J53" s="186">
        <v>43344</v>
      </c>
      <c r="K53" s="186">
        <v>43374</v>
      </c>
      <c r="L53" s="186">
        <v>43405</v>
      </c>
      <c r="M53" s="186">
        <v>43435</v>
      </c>
    </row>
    <row r="54" spans="1:13" x14ac:dyDescent="0.35">
      <c r="A54" s="3" t="s">
        <v>0</v>
      </c>
      <c r="B54" s="154">
        <v>9684</v>
      </c>
      <c r="C54" s="154">
        <v>15816</v>
      </c>
      <c r="D54" s="205">
        <v>10713</v>
      </c>
      <c r="E54" s="154">
        <v>7665</v>
      </c>
      <c r="F54" s="154">
        <v>11604</v>
      </c>
      <c r="G54" s="154">
        <v>8216</v>
      </c>
      <c r="H54" s="154">
        <v>6151</v>
      </c>
      <c r="I54" s="154">
        <v>8641</v>
      </c>
      <c r="J54" s="154">
        <v>8597</v>
      </c>
      <c r="K54" s="154">
        <v>10628</v>
      </c>
      <c r="L54" s="154">
        <v>11889</v>
      </c>
      <c r="M54" s="154">
        <v>10235.209000000001</v>
      </c>
    </row>
    <row r="55" spans="1:13" x14ac:dyDescent="0.35">
      <c r="A55" s="3" t="s">
        <v>1</v>
      </c>
      <c r="B55" s="154">
        <v>3048</v>
      </c>
      <c r="C55" s="154">
        <v>4905</v>
      </c>
      <c r="D55" s="205">
        <v>4410</v>
      </c>
      <c r="E55" s="154">
        <v>3432</v>
      </c>
      <c r="F55" s="154">
        <v>2622</v>
      </c>
      <c r="G55" s="154">
        <v>3226</v>
      </c>
      <c r="H55" s="154">
        <v>2361</v>
      </c>
      <c r="I55" s="154">
        <v>2373</v>
      </c>
      <c r="J55" s="154">
        <v>3375</v>
      </c>
      <c r="K55" s="154">
        <v>4733</v>
      </c>
      <c r="L55" s="154">
        <v>3679</v>
      </c>
      <c r="M55" s="154">
        <v>5127.866</v>
      </c>
    </row>
    <row r="56" spans="1:13" ht="14.5" customHeight="1" x14ac:dyDescent="0.35">
      <c r="A56" s="25" t="s">
        <v>71</v>
      </c>
      <c r="B56" s="154">
        <v>3108</v>
      </c>
      <c r="C56" s="154">
        <v>2808</v>
      </c>
      <c r="D56" s="205">
        <v>2352</v>
      </c>
      <c r="E56" s="154">
        <v>2611</v>
      </c>
      <c r="F56" s="154">
        <v>2701</v>
      </c>
      <c r="G56" s="154">
        <v>2576</v>
      </c>
      <c r="H56" s="154">
        <v>2188</v>
      </c>
      <c r="I56" s="154">
        <v>1949</v>
      </c>
      <c r="J56" s="154">
        <v>2514</v>
      </c>
      <c r="K56" s="154">
        <v>2524</v>
      </c>
      <c r="L56" s="154">
        <v>3128</v>
      </c>
      <c r="M56" s="154">
        <v>2340.712</v>
      </c>
    </row>
    <row r="57" spans="1:13" ht="14.5" customHeight="1" x14ac:dyDescent="0.35">
      <c r="A57" s="3" t="s">
        <v>2</v>
      </c>
      <c r="B57" s="154">
        <v>1093</v>
      </c>
      <c r="C57" s="154">
        <v>1087</v>
      </c>
      <c r="D57" s="205">
        <v>1120</v>
      </c>
      <c r="E57" s="154">
        <v>832</v>
      </c>
      <c r="F57" s="154">
        <v>1102</v>
      </c>
      <c r="G57" s="154">
        <v>1167</v>
      </c>
      <c r="H57" s="154">
        <v>840</v>
      </c>
      <c r="I57" s="154">
        <v>883</v>
      </c>
      <c r="J57" s="154">
        <v>1132</v>
      </c>
      <c r="K57" s="154">
        <v>903</v>
      </c>
      <c r="L57" s="154">
        <v>904</v>
      </c>
      <c r="M57" s="154">
        <v>1026.098</v>
      </c>
    </row>
    <row r="58" spans="1:13" ht="14.5" customHeight="1" x14ac:dyDescent="0.35">
      <c r="A58" s="3" t="s">
        <v>3</v>
      </c>
      <c r="B58" s="154">
        <v>1283</v>
      </c>
      <c r="C58" s="154">
        <v>1988</v>
      </c>
      <c r="D58" s="205">
        <v>1546</v>
      </c>
      <c r="E58" s="154">
        <v>1779</v>
      </c>
      <c r="F58" s="154">
        <v>1442</v>
      </c>
      <c r="G58" s="154">
        <v>1994</v>
      </c>
      <c r="H58" s="154">
        <v>1348</v>
      </c>
      <c r="I58" s="154">
        <v>1426</v>
      </c>
      <c r="J58" s="154">
        <v>1255</v>
      </c>
      <c r="K58" s="154">
        <v>1229</v>
      </c>
      <c r="L58" s="154">
        <v>1460</v>
      </c>
      <c r="M58" s="154">
        <v>1045.577</v>
      </c>
    </row>
    <row r="59" spans="1:13" ht="14.5" customHeight="1" x14ac:dyDescent="0.35">
      <c r="A59" s="25" t="s">
        <v>70</v>
      </c>
      <c r="B59" s="154">
        <v>763</v>
      </c>
      <c r="C59" s="154">
        <v>690</v>
      </c>
      <c r="D59" s="205">
        <v>683</v>
      </c>
      <c r="E59" s="154">
        <v>682</v>
      </c>
      <c r="F59" s="154">
        <v>674</v>
      </c>
      <c r="G59" s="154">
        <v>666</v>
      </c>
      <c r="H59" s="154">
        <v>642</v>
      </c>
      <c r="I59" s="154">
        <v>626</v>
      </c>
      <c r="J59" s="154">
        <v>598</v>
      </c>
      <c r="K59" s="154">
        <v>571</v>
      </c>
      <c r="L59" s="154">
        <v>624</v>
      </c>
      <c r="M59" s="154">
        <v>438.988</v>
      </c>
    </row>
    <row r="60" spans="1:13" ht="14.5" customHeight="1" x14ac:dyDescent="0.35">
      <c r="A60" s="26" t="s">
        <v>13</v>
      </c>
      <c r="B60" s="201">
        <v>18979</v>
      </c>
      <c r="C60" s="201">
        <v>27294</v>
      </c>
      <c r="D60" s="170">
        <v>20824</v>
      </c>
      <c r="E60" s="201">
        <v>17001</v>
      </c>
      <c r="F60" s="201">
        <v>20146</v>
      </c>
      <c r="G60" s="201">
        <v>17845</v>
      </c>
      <c r="H60" s="201">
        <v>13530</v>
      </c>
      <c r="I60" s="201">
        <v>15899</v>
      </c>
      <c r="J60" s="201">
        <v>17472</v>
      </c>
      <c r="K60" s="201">
        <v>20589</v>
      </c>
      <c r="L60" s="201">
        <v>21684</v>
      </c>
      <c r="M60" s="201">
        <v>20214.45</v>
      </c>
    </row>
    <row r="61" spans="1:13" ht="14.5" customHeight="1" x14ac:dyDescent="0.35">
      <c r="A61" s="26"/>
    </row>
    <row r="62" spans="1:13" ht="14.5" customHeight="1" x14ac:dyDescent="0.35">
      <c r="A62" s="26"/>
    </row>
    <row r="63" spans="1:13" ht="14.5" customHeight="1" thickBot="1" x14ac:dyDescent="0.4">
      <c r="A63" s="3"/>
      <c r="B63" s="333" t="s">
        <v>666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</row>
    <row r="64" spans="1:13" ht="14.5" customHeight="1" x14ac:dyDescent="0.35">
      <c r="A64" s="3"/>
      <c r="B64" s="186">
        <v>43101</v>
      </c>
      <c r="C64" s="186">
        <v>43132</v>
      </c>
      <c r="D64" s="186">
        <v>43160</v>
      </c>
      <c r="E64" s="186">
        <v>43191</v>
      </c>
      <c r="F64" s="186">
        <v>43221</v>
      </c>
      <c r="G64" s="186">
        <v>43252</v>
      </c>
      <c r="H64" s="186">
        <v>43282</v>
      </c>
      <c r="I64" s="186">
        <v>43313</v>
      </c>
      <c r="J64" s="186">
        <v>43344</v>
      </c>
      <c r="K64" s="186">
        <v>43374</v>
      </c>
      <c r="L64" s="186">
        <v>43405</v>
      </c>
      <c r="M64" s="186">
        <v>43435</v>
      </c>
    </row>
    <row r="65" spans="1:13" ht="14.5" customHeight="1" x14ac:dyDescent="0.35">
      <c r="A65" s="3" t="s">
        <v>0</v>
      </c>
      <c r="B65" s="211">
        <v>8673</v>
      </c>
      <c r="C65" s="205">
        <v>10699</v>
      </c>
      <c r="D65" s="154">
        <v>11948</v>
      </c>
      <c r="E65" s="211">
        <v>11253</v>
      </c>
      <c r="F65" s="211">
        <v>10019</v>
      </c>
      <c r="G65" s="211">
        <v>9200</v>
      </c>
      <c r="H65" s="211">
        <v>8703</v>
      </c>
      <c r="I65" s="307">
        <v>7700</v>
      </c>
      <c r="J65" s="211">
        <v>7798</v>
      </c>
      <c r="K65" s="211">
        <v>9332</v>
      </c>
      <c r="L65" s="205">
        <v>10436</v>
      </c>
      <c r="M65" s="211">
        <v>10919.106</v>
      </c>
    </row>
    <row r="66" spans="1:13" ht="14.5" customHeight="1" x14ac:dyDescent="0.35">
      <c r="A66" s="3" t="s">
        <v>1</v>
      </c>
      <c r="B66" s="211">
        <v>2911</v>
      </c>
      <c r="C66" s="205">
        <v>3608</v>
      </c>
      <c r="D66" s="154">
        <v>4096</v>
      </c>
      <c r="E66" s="211">
        <v>4228</v>
      </c>
      <c r="F66" s="211">
        <v>3475</v>
      </c>
      <c r="G66" s="211">
        <v>3086</v>
      </c>
      <c r="H66" s="211">
        <v>2735</v>
      </c>
      <c r="I66" s="307">
        <v>2645</v>
      </c>
      <c r="J66" s="211">
        <v>2671</v>
      </c>
      <c r="K66" s="211">
        <v>3501</v>
      </c>
      <c r="L66" s="205">
        <v>3973</v>
      </c>
      <c r="M66" s="211">
        <v>4510.78</v>
      </c>
    </row>
    <row r="67" spans="1:13" ht="14.5" customHeight="1" x14ac:dyDescent="0.35">
      <c r="A67" s="25" t="s">
        <v>71</v>
      </c>
      <c r="B67" s="211">
        <v>2732</v>
      </c>
      <c r="C67" s="205">
        <v>2771</v>
      </c>
      <c r="D67" s="154">
        <v>2754</v>
      </c>
      <c r="E67" s="211">
        <v>2583</v>
      </c>
      <c r="F67" s="211">
        <v>2557</v>
      </c>
      <c r="G67" s="211">
        <v>2630</v>
      </c>
      <c r="H67" s="211">
        <v>2492</v>
      </c>
      <c r="I67" s="307">
        <v>2229</v>
      </c>
      <c r="J67" s="211">
        <v>2199</v>
      </c>
      <c r="K67" s="211">
        <v>2318</v>
      </c>
      <c r="L67" s="205">
        <v>2723</v>
      </c>
      <c r="M67" s="211">
        <v>2664.9229999999998</v>
      </c>
    </row>
    <row r="68" spans="1:13" ht="14.5" customHeight="1" x14ac:dyDescent="0.35">
      <c r="A68" s="3" t="s">
        <v>2</v>
      </c>
      <c r="B68" s="211">
        <v>1011</v>
      </c>
      <c r="C68" s="205">
        <v>1069</v>
      </c>
      <c r="D68" s="154">
        <v>1100</v>
      </c>
      <c r="E68" s="211">
        <v>1010</v>
      </c>
      <c r="F68" s="211">
        <v>1019</v>
      </c>
      <c r="G68" s="211">
        <v>1035</v>
      </c>
      <c r="H68" s="211">
        <v>1037</v>
      </c>
      <c r="I68" s="307">
        <v>961</v>
      </c>
      <c r="J68" s="211">
        <v>944</v>
      </c>
      <c r="K68" s="211">
        <v>963</v>
      </c>
      <c r="L68" s="205">
        <v>972</v>
      </c>
      <c r="M68" s="211">
        <v>941.71100000000001</v>
      </c>
    </row>
    <row r="69" spans="1:13" ht="14.5" customHeight="1" x14ac:dyDescent="0.35">
      <c r="A69" s="3" t="s">
        <v>3</v>
      </c>
      <c r="B69" s="211">
        <v>1315</v>
      </c>
      <c r="C69" s="205">
        <v>1446</v>
      </c>
      <c r="D69" s="154">
        <v>1593</v>
      </c>
      <c r="E69" s="211">
        <v>1764</v>
      </c>
      <c r="F69" s="211">
        <v>1587</v>
      </c>
      <c r="G69" s="211">
        <v>1734</v>
      </c>
      <c r="H69" s="211">
        <v>1592</v>
      </c>
      <c r="I69" s="307">
        <v>1584</v>
      </c>
      <c r="J69" s="211">
        <v>1348</v>
      </c>
      <c r="K69" s="211">
        <v>1306</v>
      </c>
      <c r="L69" s="205">
        <v>1314</v>
      </c>
      <c r="M69" s="211">
        <v>1247.5709999999999</v>
      </c>
    </row>
    <row r="70" spans="1:13" ht="14.5" customHeight="1" x14ac:dyDescent="0.35">
      <c r="A70" s="25" t="s">
        <v>70</v>
      </c>
      <c r="B70" s="211">
        <v>684</v>
      </c>
      <c r="C70" s="205">
        <v>662</v>
      </c>
      <c r="D70" s="154">
        <v>713</v>
      </c>
      <c r="E70" s="211">
        <v>685</v>
      </c>
      <c r="F70" s="211">
        <v>680</v>
      </c>
      <c r="G70" s="211">
        <v>674</v>
      </c>
      <c r="H70" s="211">
        <v>661</v>
      </c>
      <c r="I70" s="307">
        <v>644</v>
      </c>
      <c r="J70" s="211">
        <v>623</v>
      </c>
      <c r="K70" s="211">
        <v>598</v>
      </c>
      <c r="L70" s="205">
        <v>597</v>
      </c>
      <c r="M70" s="211">
        <v>547.07799999999997</v>
      </c>
    </row>
    <row r="71" spans="1:13" ht="14.5" customHeight="1" x14ac:dyDescent="0.35">
      <c r="A71" s="26" t="s">
        <v>13</v>
      </c>
      <c r="B71" s="302">
        <v>17326</v>
      </c>
      <c r="C71" s="170">
        <v>20254</v>
      </c>
      <c r="D71" s="201">
        <v>22204</v>
      </c>
      <c r="E71" s="302">
        <v>21523</v>
      </c>
      <c r="F71" s="302">
        <v>19337</v>
      </c>
      <c r="G71" s="302">
        <v>18359</v>
      </c>
      <c r="H71" s="302">
        <v>17220</v>
      </c>
      <c r="I71" s="308">
        <v>15762</v>
      </c>
      <c r="J71" s="302">
        <v>15584</v>
      </c>
      <c r="K71" s="302">
        <v>18018</v>
      </c>
      <c r="L71" s="170">
        <v>20014</v>
      </c>
      <c r="M71" s="302">
        <v>20831.169000000002</v>
      </c>
    </row>
    <row r="72" spans="1:13" ht="14.5" customHeight="1" x14ac:dyDescent="0.35">
      <c r="A72" s="26"/>
      <c r="J72" s="310"/>
    </row>
    <row r="73" spans="1:13" ht="14.5" customHeight="1" x14ac:dyDescent="0.35">
      <c r="A73" s="3"/>
    </row>
    <row r="74" spans="1:13" ht="14.5" customHeight="1" thickBot="1" x14ac:dyDescent="0.4">
      <c r="A74" s="3"/>
      <c r="B74" s="333" t="s">
        <v>895</v>
      </c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</row>
    <row r="75" spans="1:13" ht="14.5" customHeight="1" x14ac:dyDescent="0.35">
      <c r="A75" s="3"/>
      <c r="B75" s="186">
        <v>43101</v>
      </c>
      <c r="C75" s="186">
        <v>43132</v>
      </c>
      <c r="D75" s="186">
        <v>43160</v>
      </c>
      <c r="E75" s="186">
        <v>43191</v>
      </c>
      <c r="F75" s="186">
        <v>43221</v>
      </c>
      <c r="G75" s="186">
        <v>43252</v>
      </c>
      <c r="H75" s="186">
        <v>43282</v>
      </c>
      <c r="I75" s="186">
        <v>43313</v>
      </c>
      <c r="J75" s="186">
        <v>43344</v>
      </c>
      <c r="K75" s="186">
        <v>43374</v>
      </c>
      <c r="L75" s="186">
        <v>43405</v>
      </c>
      <c r="M75" s="186">
        <v>43435</v>
      </c>
    </row>
    <row r="76" spans="1:13" ht="14.5" customHeight="1" x14ac:dyDescent="0.35">
      <c r="A76" s="3" t="s">
        <v>0</v>
      </c>
      <c r="B76" s="9">
        <v>0.47099999999999997</v>
      </c>
      <c r="C76" s="9">
        <v>0.47599999999999998</v>
      </c>
      <c r="D76" s="172">
        <v>0.46400000000000002</v>
      </c>
      <c r="E76" s="304">
        <v>0.47199999999999998</v>
      </c>
      <c r="F76" s="304">
        <v>0.47799999999999998</v>
      </c>
      <c r="G76" s="304">
        <v>0.49099999999999999</v>
      </c>
      <c r="H76" s="304">
        <v>0.48699999999999999</v>
      </c>
      <c r="I76" s="322">
        <v>0.49099999999999999</v>
      </c>
      <c r="J76" s="304">
        <v>0.49299999999999999</v>
      </c>
      <c r="K76" s="172">
        <v>0.48</v>
      </c>
      <c r="L76" s="304">
        <v>0.47599999999999998</v>
      </c>
      <c r="M76" s="9">
        <v>0.47499999999999998</v>
      </c>
    </row>
    <row r="77" spans="1:13" ht="14.5" customHeight="1" x14ac:dyDescent="0.35">
      <c r="A77" s="3" t="s">
        <v>1</v>
      </c>
      <c r="B77" s="9">
        <v>0.78500000000000003</v>
      </c>
      <c r="C77" s="9">
        <v>0.79600000000000004</v>
      </c>
      <c r="D77" s="172">
        <v>0.78100000000000003</v>
      </c>
      <c r="E77" s="304">
        <v>0.77600000000000002</v>
      </c>
      <c r="F77" s="304">
        <v>0.78500000000000003</v>
      </c>
      <c r="G77" s="304">
        <v>0.79700000000000004</v>
      </c>
      <c r="H77" s="304">
        <v>0.79900000000000004</v>
      </c>
      <c r="I77" s="322">
        <v>0.78</v>
      </c>
      <c r="J77" s="304">
        <v>0.76100000000000001</v>
      </c>
      <c r="K77" s="172">
        <v>0.73099999999999998</v>
      </c>
      <c r="L77" s="304">
        <v>0.72299999999999998</v>
      </c>
      <c r="M77" s="9">
        <v>0.71499999999999997</v>
      </c>
    </row>
    <row r="78" spans="1:13" ht="14.5" customHeight="1" x14ac:dyDescent="0.35">
      <c r="A78" s="25" t="s">
        <v>71</v>
      </c>
      <c r="B78" s="9">
        <v>1.1200000000000001</v>
      </c>
      <c r="C78" s="9">
        <v>1.137</v>
      </c>
      <c r="D78" s="172">
        <v>1.1399999999999999</v>
      </c>
      <c r="E78" s="304">
        <v>1.159</v>
      </c>
      <c r="F78" s="304">
        <v>1.1479999999999999</v>
      </c>
      <c r="G78" s="304">
        <v>1.1419999999999999</v>
      </c>
      <c r="H78" s="304">
        <v>1.161</v>
      </c>
      <c r="I78" s="322">
        <v>1.181</v>
      </c>
      <c r="J78" s="304">
        <v>1.1870000000000001</v>
      </c>
      <c r="K78" s="172">
        <v>1.157</v>
      </c>
      <c r="L78" s="304">
        <v>1.143</v>
      </c>
      <c r="M78" s="9">
        <v>1.1499999999999999</v>
      </c>
    </row>
    <row r="79" spans="1:13" ht="14.5" customHeight="1" x14ac:dyDescent="0.35">
      <c r="A79" s="3" t="s">
        <v>2</v>
      </c>
      <c r="B79" s="9">
        <v>0.78900000000000003</v>
      </c>
      <c r="C79" s="9">
        <v>0.76600000000000001</v>
      </c>
      <c r="D79" s="172">
        <v>0.76200000000000001</v>
      </c>
      <c r="E79" s="304">
        <v>0.755</v>
      </c>
      <c r="F79" s="304">
        <v>0.75900000000000001</v>
      </c>
      <c r="G79" s="304">
        <v>0.74099999999999999</v>
      </c>
      <c r="H79" s="304">
        <v>0.73299999999999998</v>
      </c>
      <c r="I79" s="322">
        <v>0.73799999999999999</v>
      </c>
      <c r="J79" s="304">
        <v>0.74299999999999999</v>
      </c>
      <c r="K79" s="172">
        <v>0.71899999999999997</v>
      </c>
      <c r="L79" s="304">
        <v>0.71099999999999997</v>
      </c>
      <c r="M79" s="9">
        <v>0.72</v>
      </c>
    </row>
    <row r="80" spans="1:13" ht="14.5" customHeight="1" x14ac:dyDescent="0.35">
      <c r="A80" s="3" t="s">
        <v>3</v>
      </c>
      <c r="B80" s="9">
        <v>1.2549999999999999</v>
      </c>
      <c r="C80" s="9">
        <v>1.246</v>
      </c>
      <c r="D80" s="172">
        <v>1.246</v>
      </c>
      <c r="E80" s="304">
        <v>1.2589999999999999</v>
      </c>
      <c r="F80" s="304">
        <v>1.2669999999999999</v>
      </c>
      <c r="G80" s="304">
        <v>1.274</v>
      </c>
      <c r="H80" s="304">
        <v>1.268</v>
      </c>
      <c r="I80" s="322">
        <v>1.2689999999999999</v>
      </c>
      <c r="J80" s="304">
        <v>1.258</v>
      </c>
      <c r="K80" s="172">
        <v>1.244</v>
      </c>
      <c r="L80" s="304">
        <v>1.248</v>
      </c>
      <c r="M80" s="9">
        <v>1.2609999999999999</v>
      </c>
    </row>
    <row r="81" spans="1:13" ht="14.5" customHeight="1" x14ac:dyDescent="0.35">
      <c r="A81" s="25" t="s">
        <v>70</v>
      </c>
      <c r="B81" s="9">
        <v>1.333</v>
      </c>
      <c r="C81" s="9">
        <v>1.3620000000000001</v>
      </c>
      <c r="D81" s="172">
        <v>1.367</v>
      </c>
      <c r="E81" s="304">
        <v>1.397</v>
      </c>
      <c r="F81" s="304">
        <v>1.395</v>
      </c>
      <c r="G81" s="304">
        <v>1.403</v>
      </c>
      <c r="H81" s="304">
        <v>1.3919999999999999</v>
      </c>
      <c r="I81" s="322">
        <v>1.3979999999999999</v>
      </c>
      <c r="J81" s="304">
        <v>1.379</v>
      </c>
      <c r="K81" s="172">
        <v>1.3740000000000001</v>
      </c>
      <c r="L81" s="304">
        <v>1.3939999999999999</v>
      </c>
      <c r="M81" s="9">
        <v>1.4279999999999999</v>
      </c>
    </row>
    <row r="82" spans="1:13" ht="14.5" customHeight="1" x14ac:dyDescent="0.35">
      <c r="A82" s="27" t="s">
        <v>13</v>
      </c>
      <c r="B82" s="171">
        <v>0.73799999999999999</v>
      </c>
      <c r="C82" s="171">
        <v>0.72299999999999998</v>
      </c>
      <c r="D82" s="171">
        <v>0.70599999999999996</v>
      </c>
      <c r="E82" s="305">
        <v>0.72099999999999997</v>
      </c>
      <c r="F82" s="305">
        <v>0.73299999999999998</v>
      </c>
      <c r="G82" s="305">
        <v>0.75700000000000001</v>
      </c>
      <c r="H82" s="305">
        <v>0.75600000000000001</v>
      </c>
      <c r="I82" s="322">
        <v>0.76700000000000002</v>
      </c>
      <c r="J82" s="305">
        <v>0.753</v>
      </c>
      <c r="K82" s="171">
        <v>0.71399999999999997</v>
      </c>
      <c r="L82" s="305">
        <v>0.70499999999999996</v>
      </c>
      <c r="M82" s="171">
        <v>0.69699999999999995</v>
      </c>
    </row>
    <row r="83" spans="1:13" ht="14.5" customHeight="1" x14ac:dyDescent="0.35">
      <c r="A83" s="27"/>
    </row>
    <row r="84" spans="1:13" ht="14.5" customHeight="1" x14ac:dyDescent="0.35">
      <c r="A84" s="3"/>
      <c r="E84" s="109"/>
    </row>
    <row r="85" spans="1:13" ht="14.5" customHeight="1" thickBot="1" x14ac:dyDescent="0.4">
      <c r="A85" s="3"/>
      <c r="B85" s="333" t="s">
        <v>668</v>
      </c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</row>
    <row r="86" spans="1:13" ht="14.5" customHeight="1" x14ac:dyDescent="0.35">
      <c r="A86" s="3"/>
      <c r="B86" s="186">
        <v>43101</v>
      </c>
      <c r="C86" s="186">
        <v>43132</v>
      </c>
      <c r="D86" s="186">
        <v>43160</v>
      </c>
      <c r="E86" s="186">
        <v>43191</v>
      </c>
      <c r="F86" s="186">
        <v>43221</v>
      </c>
      <c r="G86" s="186">
        <v>43252</v>
      </c>
      <c r="H86" s="186">
        <v>43282</v>
      </c>
      <c r="I86" s="186">
        <v>43313</v>
      </c>
      <c r="J86" s="186">
        <v>43344</v>
      </c>
      <c r="K86" s="186">
        <v>43374</v>
      </c>
      <c r="L86" s="186">
        <v>43405</v>
      </c>
      <c r="M86" s="186">
        <v>43435</v>
      </c>
    </row>
    <row r="87" spans="1:13" ht="14.5" customHeight="1" x14ac:dyDescent="0.35">
      <c r="A87" s="3" t="s">
        <v>33</v>
      </c>
      <c r="B87" s="154">
        <v>16797</v>
      </c>
      <c r="C87" s="154">
        <v>24313</v>
      </c>
      <c r="D87" s="205">
        <v>18710</v>
      </c>
      <c r="E87" s="154">
        <v>15335</v>
      </c>
      <c r="F87" s="154">
        <v>18358</v>
      </c>
      <c r="G87" s="205">
        <v>16156</v>
      </c>
      <c r="H87" s="154">
        <v>12198</v>
      </c>
      <c r="I87" s="154">
        <v>14440</v>
      </c>
      <c r="J87" s="154">
        <v>15730</v>
      </c>
      <c r="K87" s="154">
        <v>18790</v>
      </c>
      <c r="L87" s="154">
        <v>19909</v>
      </c>
      <c r="M87" s="154">
        <v>18361.97</v>
      </c>
    </row>
    <row r="88" spans="1:13" ht="14.5" customHeight="1" x14ac:dyDescent="0.35">
      <c r="A88" s="3" t="s">
        <v>34</v>
      </c>
      <c r="B88" s="154">
        <v>1343</v>
      </c>
      <c r="C88" s="154">
        <v>1971</v>
      </c>
      <c r="D88" s="205">
        <v>1395</v>
      </c>
      <c r="E88" s="154">
        <v>1070</v>
      </c>
      <c r="F88" s="154">
        <v>1092</v>
      </c>
      <c r="G88" s="205">
        <v>1035</v>
      </c>
      <c r="H88" s="154">
        <v>844</v>
      </c>
      <c r="I88" s="154">
        <v>931</v>
      </c>
      <c r="J88" s="154">
        <v>1048</v>
      </c>
      <c r="K88" s="154">
        <v>1169</v>
      </c>
      <c r="L88" s="154">
        <v>1059</v>
      </c>
      <c r="M88" s="154">
        <v>1151.9960000000001</v>
      </c>
    </row>
    <row r="89" spans="1:13" ht="14.5" customHeight="1" x14ac:dyDescent="0.35">
      <c r="A89" s="3" t="s">
        <v>19</v>
      </c>
      <c r="B89" s="154">
        <v>839</v>
      </c>
      <c r="C89" s="154">
        <v>1010</v>
      </c>
      <c r="D89" s="205">
        <v>719</v>
      </c>
      <c r="E89" s="154">
        <v>596</v>
      </c>
      <c r="F89" s="154">
        <v>696</v>
      </c>
      <c r="G89" s="205">
        <v>653</v>
      </c>
      <c r="H89" s="154">
        <v>487</v>
      </c>
      <c r="I89" s="154">
        <v>527</v>
      </c>
      <c r="J89" s="154">
        <v>695</v>
      </c>
      <c r="K89" s="154">
        <v>630</v>
      </c>
      <c r="L89" s="154">
        <v>716</v>
      </c>
      <c r="M89" s="154">
        <v>700.48500000000001</v>
      </c>
    </row>
    <row r="90" spans="1:13" ht="14.5" customHeight="1" x14ac:dyDescent="0.35">
      <c r="A90" s="27" t="s">
        <v>32</v>
      </c>
      <c r="B90" s="201">
        <v>18979</v>
      </c>
      <c r="C90" s="201">
        <v>27294</v>
      </c>
      <c r="D90" s="170">
        <v>20824</v>
      </c>
      <c r="E90" s="170">
        <v>17001</v>
      </c>
      <c r="F90" s="170">
        <v>20146</v>
      </c>
      <c r="G90" s="170">
        <v>17845</v>
      </c>
      <c r="H90" s="170">
        <v>13530</v>
      </c>
      <c r="I90" s="170">
        <v>15899</v>
      </c>
      <c r="J90" s="170">
        <v>17472</v>
      </c>
      <c r="K90" s="299">
        <v>20589</v>
      </c>
      <c r="L90" s="170">
        <v>21684</v>
      </c>
      <c r="M90" s="170">
        <v>20214.45</v>
      </c>
    </row>
    <row r="91" spans="1:13" ht="14.5" customHeight="1" x14ac:dyDescent="0.35">
      <c r="A91" s="27"/>
      <c r="B91" s="178"/>
      <c r="C91" s="178"/>
      <c r="D91" s="178"/>
      <c r="E91" s="178"/>
      <c r="F91" s="178"/>
      <c r="G91" s="178"/>
      <c r="H91" s="178"/>
      <c r="I91" s="202"/>
      <c r="J91" s="178"/>
      <c r="K91" s="178"/>
      <c r="L91" s="178"/>
      <c r="M91" s="178"/>
    </row>
    <row r="92" spans="1:13" ht="27" customHeight="1" x14ac:dyDescent="0.35">
      <c r="A92" s="334" t="s">
        <v>919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</row>
    <row r="93" spans="1:13" ht="30" customHeight="1" x14ac:dyDescent="0.35">
      <c r="A93" s="335" t="s">
        <v>674</v>
      </c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</row>
    <row r="94" spans="1:13" ht="29.15" customHeight="1" x14ac:dyDescent="0.35">
      <c r="A94" s="179">
        <v>2017</v>
      </c>
      <c r="B94" s="336" t="s">
        <v>664</v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</row>
    <row r="95" spans="1:13" x14ac:dyDescent="0.35">
      <c r="A95" s="8" t="s">
        <v>72</v>
      </c>
      <c r="B95" s="92">
        <v>20</v>
      </c>
      <c r="C95" s="92">
        <v>19</v>
      </c>
      <c r="D95" s="92">
        <v>23</v>
      </c>
      <c r="E95" s="92">
        <v>19</v>
      </c>
      <c r="F95" s="92">
        <v>22</v>
      </c>
      <c r="G95" s="92">
        <v>22</v>
      </c>
      <c r="H95" s="92">
        <v>20</v>
      </c>
      <c r="I95" s="92">
        <v>23</v>
      </c>
      <c r="J95" s="92">
        <v>20</v>
      </c>
      <c r="K95" s="92">
        <v>22</v>
      </c>
      <c r="L95" s="92">
        <v>21</v>
      </c>
      <c r="M95" s="92">
        <v>20</v>
      </c>
    </row>
    <row r="96" spans="1:13" ht="15" thickBot="1" x14ac:dyDescent="0.4">
      <c r="A96" s="3"/>
      <c r="B96" s="333" t="s">
        <v>665</v>
      </c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</row>
    <row r="97" spans="1:13" x14ac:dyDescent="0.35">
      <c r="A97" s="3"/>
      <c r="B97" s="186">
        <v>42736</v>
      </c>
      <c r="C97" s="186">
        <v>42767</v>
      </c>
      <c r="D97" s="186">
        <v>42795</v>
      </c>
      <c r="E97" s="186">
        <v>42826</v>
      </c>
      <c r="F97" s="186">
        <v>42856</v>
      </c>
      <c r="G97" s="186">
        <v>42887</v>
      </c>
      <c r="H97" s="186">
        <v>42917</v>
      </c>
      <c r="I97" s="186">
        <v>42948</v>
      </c>
      <c r="J97" s="186">
        <v>42979</v>
      </c>
      <c r="K97" s="186">
        <v>43009</v>
      </c>
      <c r="L97" s="186">
        <v>43040</v>
      </c>
      <c r="M97" s="186">
        <v>43070</v>
      </c>
    </row>
    <row r="98" spans="1:13" x14ac:dyDescent="0.35">
      <c r="A98" s="3" t="s">
        <v>0</v>
      </c>
      <c r="B98" s="154">
        <v>8391</v>
      </c>
      <c r="C98" s="154">
        <v>10553</v>
      </c>
      <c r="D98" s="205">
        <v>8702</v>
      </c>
      <c r="E98" s="154">
        <v>8264</v>
      </c>
      <c r="F98" s="154">
        <v>8916</v>
      </c>
      <c r="G98" s="154">
        <v>7457</v>
      </c>
      <c r="H98" s="154">
        <v>6279</v>
      </c>
      <c r="I98" s="154">
        <v>7753</v>
      </c>
      <c r="J98" s="154">
        <v>8190</v>
      </c>
      <c r="K98" s="154">
        <v>7624</v>
      </c>
      <c r="L98" s="154">
        <v>9348</v>
      </c>
      <c r="M98" s="154">
        <v>6903</v>
      </c>
    </row>
    <row r="99" spans="1:13" x14ac:dyDescent="0.35">
      <c r="A99" s="3" t="s">
        <v>1</v>
      </c>
      <c r="B99" s="154">
        <v>2495</v>
      </c>
      <c r="C99" s="154">
        <v>2538</v>
      </c>
      <c r="D99" s="205">
        <v>3189</v>
      </c>
      <c r="E99" s="154">
        <v>2597</v>
      </c>
      <c r="F99" s="154">
        <v>2347</v>
      </c>
      <c r="G99" s="154">
        <v>3162</v>
      </c>
      <c r="H99" s="154">
        <v>2092</v>
      </c>
      <c r="I99" s="154">
        <v>2687</v>
      </c>
      <c r="J99" s="154">
        <v>3083</v>
      </c>
      <c r="K99" s="154">
        <v>2241</v>
      </c>
      <c r="L99" s="154">
        <v>2725</v>
      </c>
      <c r="M99" s="154">
        <v>2963</v>
      </c>
    </row>
    <row r="100" spans="1:13" ht="14.5" customHeight="1" x14ac:dyDescent="0.35">
      <c r="A100" s="25" t="s">
        <v>71</v>
      </c>
      <c r="B100" s="154">
        <v>2539</v>
      </c>
      <c r="C100" s="154">
        <v>2490</v>
      </c>
      <c r="D100" s="205">
        <v>2465</v>
      </c>
      <c r="E100" s="154">
        <v>2539</v>
      </c>
      <c r="F100" s="154">
        <v>2670</v>
      </c>
      <c r="G100" s="154">
        <v>2674</v>
      </c>
      <c r="H100" s="154">
        <v>2610</v>
      </c>
      <c r="I100" s="154">
        <v>2790</v>
      </c>
      <c r="J100" s="154">
        <v>2664</v>
      </c>
      <c r="K100" s="154">
        <v>2395</v>
      </c>
      <c r="L100" s="154">
        <v>2691</v>
      </c>
      <c r="M100" s="154">
        <v>2380</v>
      </c>
    </row>
    <row r="101" spans="1:13" ht="14.5" customHeight="1" x14ac:dyDescent="0.35">
      <c r="A101" s="3" t="s">
        <v>2</v>
      </c>
      <c r="B101" s="154">
        <v>920</v>
      </c>
      <c r="C101" s="154">
        <v>764</v>
      </c>
      <c r="D101" s="205">
        <v>978</v>
      </c>
      <c r="E101" s="154">
        <v>788</v>
      </c>
      <c r="F101" s="154">
        <v>823</v>
      </c>
      <c r="G101" s="154">
        <v>1014</v>
      </c>
      <c r="H101" s="154">
        <v>863</v>
      </c>
      <c r="I101" s="154">
        <v>817</v>
      </c>
      <c r="J101" s="154">
        <v>1256</v>
      </c>
      <c r="K101" s="154">
        <v>889</v>
      </c>
      <c r="L101" s="154">
        <v>915</v>
      </c>
      <c r="M101" s="154">
        <v>1027</v>
      </c>
    </row>
    <row r="102" spans="1:13" ht="14.5" customHeight="1" x14ac:dyDescent="0.35">
      <c r="A102" s="3" t="s">
        <v>3</v>
      </c>
      <c r="B102" s="154">
        <v>1166</v>
      </c>
      <c r="C102" s="154">
        <v>1542</v>
      </c>
      <c r="D102" s="205">
        <v>1113</v>
      </c>
      <c r="E102" s="154">
        <v>1564</v>
      </c>
      <c r="F102" s="154">
        <v>1185</v>
      </c>
      <c r="G102" s="154">
        <v>1735</v>
      </c>
      <c r="H102" s="154">
        <v>1642</v>
      </c>
      <c r="I102" s="154">
        <v>1378</v>
      </c>
      <c r="J102" s="154">
        <v>1123</v>
      </c>
      <c r="K102" s="154">
        <v>1176</v>
      </c>
      <c r="L102" s="154">
        <v>1552</v>
      </c>
      <c r="M102" s="154">
        <v>1101</v>
      </c>
    </row>
    <row r="103" spans="1:13" ht="14.5" customHeight="1" x14ac:dyDescent="0.35">
      <c r="A103" s="25" t="s">
        <v>70</v>
      </c>
      <c r="B103" s="154">
        <v>525</v>
      </c>
      <c r="C103" s="154">
        <v>523</v>
      </c>
      <c r="D103" s="205">
        <v>491</v>
      </c>
      <c r="E103" s="154">
        <v>548</v>
      </c>
      <c r="F103" s="154">
        <v>540</v>
      </c>
      <c r="G103" s="154">
        <v>512</v>
      </c>
      <c r="H103" s="154">
        <v>550</v>
      </c>
      <c r="I103" s="154">
        <v>622</v>
      </c>
      <c r="J103" s="154">
        <v>660</v>
      </c>
      <c r="K103" s="154">
        <v>565</v>
      </c>
      <c r="L103" s="154">
        <v>749</v>
      </c>
      <c r="M103" s="154">
        <v>531</v>
      </c>
    </row>
    <row r="104" spans="1:13" ht="14.5" customHeight="1" x14ac:dyDescent="0.35">
      <c r="A104" s="26" t="s">
        <v>13</v>
      </c>
      <c r="B104" s="201">
        <v>16036</v>
      </c>
      <c r="C104" s="201">
        <v>18410</v>
      </c>
      <c r="D104" s="170">
        <v>16937</v>
      </c>
      <c r="E104" s="201">
        <v>16301</v>
      </c>
      <c r="F104" s="201">
        <v>16481</v>
      </c>
      <c r="G104" s="201">
        <v>16555</v>
      </c>
      <c r="H104" s="201">
        <v>14036</v>
      </c>
      <c r="I104" s="201">
        <v>16048</v>
      </c>
      <c r="J104" s="201">
        <v>16977</v>
      </c>
      <c r="K104" s="201">
        <v>14890</v>
      </c>
      <c r="L104" s="201">
        <v>17979</v>
      </c>
      <c r="M104" s="201">
        <v>14906</v>
      </c>
    </row>
    <row r="105" spans="1:13" ht="14.5" customHeight="1" x14ac:dyDescent="0.35">
      <c r="A105" s="26"/>
    </row>
    <row r="106" spans="1:13" ht="14.5" customHeight="1" x14ac:dyDescent="0.35">
      <c r="A106" s="26"/>
    </row>
    <row r="107" spans="1:13" ht="14.5" customHeight="1" thickBot="1" x14ac:dyDescent="0.4">
      <c r="A107" s="3"/>
      <c r="B107" s="333" t="s">
        <v>666</v>
      </c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</row>
    <row r="108" spans="1:13" ht="14.5" customHeight="1" x14ac:dyDescent="0.35">
      <c r="A108" s="3"/>
      <c r="B108" s="186">
        <v>42736</v>
      </c>
      <c r="C108" s="186">
        <v>42767</v>
      </c>
      <c r="D108" s="186">
        <v>42795</v>
      </c>
      <c r="E108" s="186">
        <v>42826</v>
      </c>
      <c r="F108" s="186">
        <v>42856</v>
      </c>
      <c r="G108" s="186">
        <v>42887</v>
      </c>
      <c r="H108" s="186">
        <v>42917</v>
      </c>
      <c r="I108" s="186">
        <v>42948</v>
      </c>
      <c r="J108" s="186">
        <v>42979</v>
      </c>
      <c r="K108" s="186">
        <v>43009</v>
      </c>
      <c r="L108" s="186">
        <v>43040</v>
      </c>
      <c r="M108" s="186">
        <v>43070</v>
      </c>
    </row>
    <row r="109" spans="1:13" ht="14.5" customHeight="1" x14ac:dyDescent="0.35">
      <c r="A109" s="3" t="s">
        <v>0</v>
      </c>
      <c r="B109" s="205">
        <v>9204</v>
      </c>
      <c r="C109" s="205">
        <v>8706</v>
      </c>
      <c r="D109" s="154">
        <v>9169</v>
      </c>
      <c r="E109" s="211">
        <v>9142</v>
      </c>
      <c r="F109" s="211">
        <v>8645</v>
      </c>
      <c r="G109" s="205">
        <v>8210</v>
      </c>
      <c r="H109" s="211">
        <v>7590</v>
      </c>
      <c r="I109" s="307">
        <v>7199</v>
      </c>
      <c r="J109" s="211">
        <v>7424</v>
      </c>
      <c r="K109" s="211">
        <v>7844</v>
      </c>
      <c r="L109" s="205">
        <v>8379</v>
      </c>
      <c r="M109" s="211">
        <v>7970</v>
      </c>
    </row>
    <row r="110" spans="1:13" ht="14.5" customHeight="1" x14ac:dyDescent="0.35">
      <c r="A110" s="3" t="s">
        <v>1</v>
      </c>
      <c r="B110" s="205">
        <v>2846</v>
      </c>
      <c r="C110" s="205">
        <v>2631</v>
      </c>
      <c r="D110" s="154">
        <v>2766</v>
      </c>
      <c r="E110" s="211">
        <v>2802</v>
      </c>
      <c r="F110" s="211">
        <v>2724</v>
      </c>
      <c r="G110" s="205">
        <v>2707</v>
      </c>
      <c r="H110" s="211">
        <v>2548</v>
      </c>
      <c r="I110" s="307">
        <v>2665</v>
      </c>
      <c r="J110" s="211">
        <v>2624</v>
      </c>
      <c r="K110" s="211">
        <v>2658</v>
      </c>
      <c r="L110" s="205">
        <v>2667</v>
      </c>
      <c r="M110" s="211">
        <v>2632</v>
      </c>
    </row>
    <row r="111" spans="1:13" ht="14.5" customHeight="1" x14ac:dyDescent="0.35">
      <c r="A111" s="25" t="s">
        <v>71</v>
      </c>
      <c r="B111" s="205">
        <v>2630</v>
      </c>
      <c r="C111" s="205">
        <v>2536</v>
      </c>
      <c r="D111" s="154">
        <v>2496</v>
      </c>
      <c r="E111" s="211">
        <v>2496</v>
      </c>
      <c r="F111" s="211">
        <v>2557</v>
      </c>
      <c r="G111" s="205">
        <v>2632</v>
      </c>
      <c r="H111" s="211">
        <v>2653</v>
      </c>
      <c r="I111" s="307">
        <v>2695</v>
      </c>
      <c r="J111" s="211">
        <v>2693</v>
      </c>
      <c r="K111" s="211">
        <v>2617</v>
      </c>
      <c r="L111" s="205">
        <v>2579</v>
      </c>
      <c r="M111" s="211">
        <v>2489</v>
      </c>
    </row>
    <row r="112" spans="1:13" ht="14.5" customHeight="1" x14ac:dyDescent="0.35">
      <c r="A112" s="3" t="s">
        <v>2</v>
      </c>
      <c r="B112" s="205">
        <v>933</v>
      </c>
      <c r="C112" s="205">
        <v>861</v>
      </c>
      <c r="D112" s="154">
        <v>894</v>
      </c>
      <c r="E112" s="211">
        <v>852</v>
      </c>
      <c r="F112" s="211">
        <v>868</v>
      </c>
      <c r="G112" s="205">
        <v>879</v>
      </c>
      <c r="H112" s="211">
        <v>901</v>
      </c>
      <c r="I112" s="307">
        <v>898</v>
      </c>
      <c r="J112" s="211">
        <v>971</v>
      </c>
      <c r="K112" s="211">
        <v>976</v>
      </c>
      <c r="L112" s="205">
        <v>1014</v>
      </c>
      <c r="M112" s="211">
        <v>941</v>
      </c>
    </row>
    <row r="113" spans="1:13" ht="14.5" customHeight="1" x14ac:dyDescent="0.35">
      <c r="A113" s="3" t="s">
        <v>3</v>
      </c>
      <c r="B113" s="205">
        <v>1184</v>
      </c>
      <c r="C113" s="205">
        <v>1235</v>
      </c>
      <c r="D113" s="154">
        <v>1261</v>
      </c>
      <c r="E113" s="211">
        <v>1387</v>
      </c>
      <c r="F113" s="211">
        <v>1272</v>
      </c>
      <c r="G113" s="205">
        <v>1491</v>
      </c>
      <c r="H113" s="211">
        <v>1517</v>
      </c>
      <c r="I113" s="307">
        <v>1580</v>
      </c>
      <c r="J113" s="211">
        <v>1381</v>
      </c>
      <c r="K113" s="211">
        <v>1231</v>
      </c>
      <c r="L113" s="205">
        <v>1284</v>
      </c>
      <c r="M113" s="211">
        <v>1278</v>
      </c>
    </row>
    <row r="114" spans="1:13" ht="14.5" customHeight="1" x14ac:dyDescent="0.35">
      <c r="A114" s="25" t="s">
        <v>70</v>
      </c>
      <c r="B114" s="205">
        <v>534</v>
      </c>
      <c r="C114" s="205">
        <v>466</v>
      </c>
      <c r="D114" s="154">
        <v>512</v>
      </c>
      <c r="E114" s="211">
        <v>519</v>
      </c>
      <c r="F114" s="211">
        <v>525</v>
      </c>
      <c r="G114" s="205">
        <v>533</v>
      </c>
      <c r="H114" s="211">
        <v>533</v>
      </c>
      <c r="I114" s="307">
        <v>563</v>
      </c>
      <c r="J114" s="211">
        <v>611</v>
      </c>
      <c r="K114" s="211">
        <v>615</v>
      </c>
      <c r="L114" s="205">
        <v>657</v>
      </c>
      <c r="M114" s="211">
        <v>616</v>
      </c>
    </row>
    <row r="115" spans="1:13" ht="14.5" customHeight="1" x14ac:dyDescent="0.35">
      <c r="A115" s="26" t="s">
        <v>13</v>
      </c>
      <c r="B115" s="170">
        <v>17331</v>
      </c>
      <c r="C115" s="170">
        <v>16435</v>
      </c>
      <c r="D115" s="201">
        <v>17098</v>
      </c>
      <c r="E115" s="302">
        <v>17198</v>
      </c>
      <c r="F115" s="302">
        <v>16591</v>
      </c>
      <c r="G115" s="170">
        <v>16453</v>
      </c>
      <c r="H115" s="302">
        <v>15742</v>
      </c>
      <c r="I115" s="308">
        <v>15600</v>
      </c>
      <c r="J115" s="302">
        <v>15704</v>
      </c>
      <c r="K115" s="302">
        <v>15942</v>
      </c>
      <c r="L115" s="170">
        <v>16580</v>
      </c>
      <c r="M115" s="302">
        <v>15925</v>
      </c>
    </row>
    <row r="116" spans="1:13" ht="14.5" customHeight="1" x14ac:dyDescent="0.35">
      <c r="A116" s="26"/>
      <c r="J116" s="310"/>
    </row>
    <row r="117" spans="1:13" ht="14.5" customHeight="1" x14ac:dyDescent="0.35">
      <c r="A117" s="3"/>
    </row>
    <row r="118" spans="1:13" ht="14.5" customHeight="1" thickBot="1" x14ac:dyDescent="0.4">
      <c r="A118" s="3"/>
      <c r="B118" s="333" t="s">
        <v>895</v>
      </c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</row>
    <row r="119" spans="1:13" ht="14.5" customHeight="1" x14ac:dyDescent="0.35">
      <c r="A119" s="3"/>
      <c r="B119" s="186">
        <v>42736</v>
      </c>
      <c r="C119" s="186">
        <v>42767</v>
      </c>
      <c r="D119" s="186">
        <v>42795</v>
      </c>
      <c r="E119" s="186">
        <v>42826</v>
      </c>
      <c r="F119" s="186">
        <v>42856</v>
      </c>
      <c r="G119" s="186">
        <v>42887</v>
      </c>
      <c r="H119" s="186">
        <v>42917</v>
      </c>
      <c r="I119" s="186">
        <v>42948</v>
      </c>
      <c r="J119" s="186">
        <v>42979</v>
      </c>
      <c r="K119" s="186">
        <v>43009</v>
      </c>
      <c r="L119" s="186">
        <v>43040</v>
      </c>
      <c r="M119" s="186">
        <v>43070</v>
      </c>
    </row>
    <row r="120" spans="1:13" ht="14.5" customHeight="1" x14ac:dyDescent="0.35">
      <c r="A120" s="3" t="s">
        <v>0</v>
      </c>
      <c r="B120" s="9">
        <v>0.48899999999999999</v>
      </c>
      <c r="C120" s="9">
        <v>0.49399999999999999</v>
      </c>
      <c r="D120" s="172">
        <v>0.49199999999999999</v>
      </c>
      <c r="E120" s="304">
        <v>0.49399999999999999</v>
      </c>
      <c r="F120" s="172">
        <v>0.49199999999999999</v>
      </c>
      <c r="G120" s="304">
        <v>0.49099999999999999</v>
      </c>
      <c r="H120" s="304">
        <v>0.48899999999999999</v>
      </c>
      <c r="I120" s="304">
        <v>0.49</v>
      </c>
      <c r="J120" s="304">
        <v>0.48499999999999999</v>
      </c>
      <c r="K120" s="172">
        <v>0.47099999999999997</v>
      </c>
      <c r="L120" s="304">
        <v>0.46400000000000002</v>
      </c>
      <c r="M120" s="304">
        <v>0.46700000000000003</v>
      </c>
    </row>
    <row r="121" spans="1:13" ht="14.5" customHeight="1" x14ac:dyDescent="0.35">
      <c r="A121" s="3" t="s">
        <v>1</v>
      </c>
      <c r="B121" s="9">
        <v>0.70199999999999996</v>
      </c>
      <c r="C121" s="9">
        <v>0.70799999999999996</v>
      </c>
      <c r="D121" s="172">
        <v>0.71799999999999997</v>
      </c>
      <c r="E121" s="304">
        <v>0.72199999999999998</v>
      </c>
      <c r="F121" s="172">
        <v>0.72699999999999998</v>
      </c>
      <c r="G121" s="304">
        <v>0.73099999999999998</v>
      </c>
      <c r="H121" s="304">
        <v>0.74</v>
      </c>
      <c r="I121" s="304">
        <v>0.73399999999999999</v>
      </c>
      <c r="J121" s="304">
        <v>0.73799999999999999</v>
      </c>
      <c r="K121" s="172">
        <v>0.73199999999999998</v>
      </c>
      <c r="L121" s="304">
        <v>0.73599999999999999</v>
      </c>
      <c r="M121" s="304">
        <v>0.76800000000000002</v>
      </c>
    </row>
    <row r="122" spans="1:13" ht="14.5" customHeight="1" x14ac:dyDescent="0.35">
      <c r="A122" s="25" t="s">
        <v>71</v>
      </c>
      <c r="B122" s="9">
        <v>1.1040000000000001</v>
      </c>
      <c r="C122" s="9">
        <v>1.129</v>
      </c>
      <c r="D122" s="172">
        <v>1.1299999999999999</v>
      </c>
      <c r="E122" s="304">
        <v>1.125</v>
      </c>
      <c r="F122" s="172">
        <v>1.113</v>
      </c>
      <c r="G122" s="304">
        <v>1.0960000000000001</v>
      </c>
      <c r="H122" s="304">
        <v>1.1000000000000001</v>
      </c>
      <c r="I122" s="304">
        <v>1.0620000000000001</v>
      </c>
      <c r="J122" s="304">
        <v>1.0720000000000001</v>
      </c>
      <c r="K122" s="172">
        <v>1.077</v>
      </c>
      <c r="L122" s="304">
        <v>1.1140000000000001</v>
      </c>
      <c r="M122" s="304">
        <v>1.133</v>
      </c>
    </row>
    <row r="123" spans="1:13" ht="14.5" customHeight="1" x14ac:dyDescent="0.35">
      <c r="A123" s="3" t="s">
        <v>2</v>
      </c>
      <c r="B123" s="9">
        <v>0.79900000000000004</v>
      </c>
      <c r="C123" s="9">
        <v>0.82199999999999995</v>
      </c>
      <c r="D123" s="172">
        <v>0.82299999999999995</v>
      </c>
      <c r="E123" s="304">
        <v>0.82599999999999996</v>
      </c>
      <c r="F123" s="172">
        <v>0.80800000000000005</v>
      </c>
      <c r="G123" s="304">
        <v>0.80700000000000005</v>
      </c>
      <c r="H123" s="304">
        <v>0.80300000000000005</v>
      </c>
      <c r="I123" s="304">
        <v>0.80100000000000005</v>
      </c>
      <c r="J123" s="304">
        <v>0.79600000000000004</v>
      </c>
      <c r="K123" s="172">
        <v>0.78300000000000003</v>
      </c>
      <c r="L123" s="304">
        <v>0.78400000000000003</v>
      </c>
      <c r="M123" s="304">
        <v>0.78500000000000003</v>
      </c>
    </row>
    <row r="124" spans="1:13" ht="14.5" customHeight="1" x14ac:dyDescent="0.35">
      <c r="A124" s="3" t="s">
        <v>3</v>
      </c>
      <c r="B124" s="9">
        <v>1.335</v>
      </c>
      <c r="C124" s="9">
        <v>1.365</v>
      </c>
      <c r="D124" s="172">
        <v>1.3340000000000001</v>
      </c>
      <c r="E124" s="304">
        <v>1.323</v>
      </c>
      <c r="F124" s="172">
        <v>1.2809999999999999</v>
      </c>
      <c r="G124" s="304">
        <v>1.3</v>
      </c>
      <c r="H124" s="304">
        <v>1.2749999999999999</v>
      </c>
      <c r="I124" s="304">
        <v>1.2689999999999999</v>
      </c>
      <c r="J124" s="304">
        <v>1.2509999999999999</v>
      </c>
      <c r="K124" s="172">
        <v>1.2569999999999999</v>
      </c>
      <c r="L124" s="304">
        <v>1.254</v>
      </c>
      <c r="M124" s="304">
        <v>1.2509999999999999</v>
      </c>
    </row>
    <row r="125" spans="1:13" ht="14.5" customHeight="1" x14ac:dyDescent="0.35">
      <c r="A125" s="25" t="s">
        <v>70</v>
      </c>
      <c r="B125" s="9">
        <v>1.4550000000000001</v>
      </c>
      <c r="C125" s="9">
        <v>1.5009999999999999</v>
      </c>
      <c r="D125" s="172">
        <v>1.496</v>
      </c>
      <c r="E125" s="304">
        <v>1.4850000000000001</v>
      </c>
      <c r="F125" s="172">
        <v>1.4590000000000001</v>
      </c>
      <c r="G125" s="304">
        <v>1.4490000000000001</v>
      </c>
      <c r="H125" s="304">
        <v>1.4590000000000001</v>
      </c>
      <c r="I125" s="304">
        <v>1.42</v>
      </c>
      <c r="J125" s="304">
        <v>1.3759999999999999</v>
      </c>
      <c r="K125" s="172">
        <v>1.319</v>
      </c>
      <c r="L125" s="304">
        <v>1.2989999999999999</v>
      </c>
      <c r="M125" s="304">
        <v>1.3149999999999999</v>
      </c>
    </row>
    <row r="126" spans="1:13" ht="14.5" customHeight="1" x14ac:dyDescent="0.35">
      <c r="A126" s="27" t="s">
        <v>13</v>
      </c>
      <c r="B126" s="171">
        <v>0.72199999999999998</v>
      </c>
      <c r="C126" s="171">
        <v>0.73699999999999999</v>
      </c>
      <c r="D126" s="171">
        <v>0.73099999999999998</v>
      </c>
      <c r="E126" s="305">
        <v>0.73599999999999999</v>
      </c>
      <c r="F126" s="171">
        <v>0.73399999999999999</v>
      </c>
      <c r="G126" s="305">
        <v>0.749</v>
      </c>
      <c r="H126" s="305">
        <v>0.75900000000000001</v>
      </c>
      <c r="I126" s="305">
        <v>0.76100000000000001</v>
      </c>
      <c r="J126" s="305">
        <v>0.749</v>
      </c>
      <c r="K126" s="171">
        <v>0.72599999999999998</v>
      </c>
      <c r="L126" s="305">
        <v>0.72299999999999998</v>
      </c>
      <c r="M126" s="305">
        <v>0.73599999999999999</v>
      </c>
    </row>
    <row r="127" spans="1:13" ht="14.5" customHeight="1" x14ac:dyDescent="0.35">
      <c r="A127" s="27"/>
    </row>
    <row r="128" spans="1:13" ht="14.5" customHeight="1" x14ac:dyDescent="0.35">
      <c r="A128" s="3"/>
      <c r="E128" s="109"/>
    </row>
    <row r="129" spans="1:13" ht="14.5" customHeight="1" thickBot="1" x14ac:dyDescent="0.4">
      <c r="A129" s="3"/>
      <c r="B129" s="333" t="s">
        <v>668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</row>
    <row r="130" spans="1:13" ht="14.5" customHeight="1" x14ac:dyDescent="0.35">
      <c r="A130" s="3"/>
      <c r="B130" s="186">
        <v>42736</v>
      </c>
      <c r="C130" s="186">
        <v>42767</v>
      </c>
      <c r="D130" s="186">
        <v>42795</v>
      </c>
      <c r="E130" s="186">
        <v>42826</v>
      </c>
      <c r="F130" s="186">
        <v>42856</v>
      </c>
      <c r="G130" s="186">
        <v>42887</v>
      </c>
      <c r="H130" s="186">
        <v>42917</v>
      </c>
      <c r="I130" s="186">
        <v>42948</v>
      </c>
      <c r="J130" s="186">
        <v>42979</v>
      </c>
      <c r="K130" s="186">
        <v>43009</v>
      </c>
      <c r="L130" s="186">
        <v>43040</v>
      </c>
      <c r="M130" s="186">
        <v>43070</v>
      </c>
    </row>
    <row r="131" spans="1:13" ht="14.5" customHeight="1" x14ac:dyDescent="0.35">
      <c r="A131" s="3" t="s">
        <v>33</v>
      </c>
      <c r="B131" s="154">
        <v>13962</v>
      </c>
      <c r="C131" s="154">
        <v>16188</v>
      </c>
      <c r="D131" s="205">
        <v>14778</v>
      </c>
      <c r="E131" s="154">
        <v>14154</v>
      </c>
      <c r="F131" s="154">
        <v>14719</v>
      </c>
      <c r="G131" s="205">
        <v>14816</v>
      </c>
      <c r="H131" s="154">
        <v>12787</v>
      </c>
      <c r="I131" s="154">
        <v>14667</v>
      </c>
      <c r="J131" s="154">
        <v>15276</v>
      </c>
      <c r="K131" s="154">
        <v>13173</v>
      </c>
      <c r="L131" s="154">
        <v>16268</v>
      </c>
      <c r="M131" s="154">
        <v>13362</v>
      </c>
    </row>
    <row r="132" spans="1:13" ht="14.5" customHeight="1" x14ac:dyDescent="0.35">
      <c r="A132" s="3" t="s">
        <v>34</v>
      </c>
      <c r="B132" s="154">
        <v>1260</v>
      </c>
      <c r="C132" s="154">
        <v>1442</v>
      </c>
      <c r="D132" s="205">
        <v>1384</v>
      </c>
      <c r="E132" s="154">
        <v>1371</v>
      </c>
      <c r="F132" s="154">
        <v>1038</v>
      </c>
      <c r="G132" s="205">
        <v>970</v>
      </c>
      <c r="H132" s="154">
        <v>743</v>
      </c>
      <c r="I132" s="154">
        <v>851</v>
      </c>
      <c r="J132" s="154">
        <v>1078</v>
      </c>
      <c r="K132" s="154">
        <v>1159</v>
      </c>
      <c r="L132" s="154">
        <v>1077</v>
      </c>
      <c r="M132" s="154">
        <v>953</v>
      </c>
    </row>
    <row r="133" spans="1:13" ht="14.5" customHeight="1" x14ac:dyDescent="0.35">
      <c r="A133" s="3" t="s">
        <v>19</v>
      </c>
      <c r="B133" s="154">
        <v>815</v>
      </c>
      <c r="C133" s="154">
        <v>779</v>
      </c>
      <c r="D133" s="205">
        <v>775</v>
      </c>
      <c r="E133" s="154">
        <v>776</v>
      </c>
      <c r="F133" s="154">
        <v>724</v>
      </c>
      <c r="G133" s="205">
        <v>769</v>
      </c>
      <c r="H133" s="154">
        <v>505</v>
      </c>
      <c r="I133" s="154">
        <v>529</v>
      </c>
      <c r="J133" s="154">
        <v>623</v>
      </c>
      <c r="K133" s="154">
        <v>557</v>
      </c>
      <c r="L133" s="154">
        <v>635</v>
      </c>
      <c r="M133" s="154">
        <v>591</v>
      </c>
    </row>
    <row r="134" spans="1:13" ht="14.5" customHeight="1" x14ac:dyDescent="0.35">
      <c r="A134" s="27" t="s">
        <v>32</v>
      </c>
      <c r="B134" s="201">
        <v>16036</v>
      </c>
      <c r="C134" s="201">
        <v>18410</v>
      </c>
      <c r="D134" s="170">
        <v>16937</v>
      </c>
      <c r="E134" s="170">
        <v>16301</v>
      </c>
      <c r="F134" s="170">
        <v>16481</v>
      </c>
      <c r="G134" s="170">
        <v>16555</v>
      </c>
      <c r="H134" s="170">
        <v>14036</v>
      </c>
      <c r="I134" s="170">
        <v>16048</v>
      </c>
      <c r="J134" s="170">
        <v>16977</v>
      </c>
      <c r="K134" s="299">
        <v>14890</v>
      </c>
      <c r="L134" s="170">
        <v>17979</v>
      </c>
      <c r="M134" s="170">
        <v>14906</v>
      </c>
    </row>
    <row r="135" spans="1:13" ht="10.5" customHeight="1" x14ac:dyDescent="0.35">
      <c r="A135" s="27"/>
      <c r="B135" s="178"/>
      <c r="C135" s="178"/>
      <c r="D135" s="178"/>
      <c r="E135" s="178"/>
      <c r="F135" s="178"/>
      <c r="G135" s="178"/>
      <c r="H135" s="178"/>
      <c r="I135" s="202"/>
      <c r="J135" s="178"/>
      <c r="K135" s="178"/>
      <c r="L135" s="178"/>
      <c r="M135" s="178"/>
    </row>
    <row r="136" spans="1:13" ht="27" customHeight="1" x14ac:dyDescent="0.35">
      <c r="A136" s="334" t="s">
        <v>919</v>
      </c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</row>
    <row r="137" spans="1:13" ht="29.25" customHeight="1" x14ac:dyDescent="0.35">
      <c r="A137" s="335" t="s">
        <v>674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</row>
    <row r="138" spans="1:13" ht="29.15" customHeight="1" x14ac:dyDescent="0.35">
      <c r="A138" s="179">
        <v>2016</v>
      </c>
      <c r="B138" s="336" t="s">
        <v>664</v>
      </c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</row>
    <row r="139" spans="1:13" ht="15.75" customHeight="1" x14ac:dyDescent="0.35">
      <c r="A139" s="8" t="s">
        <v>72</v>
      </c>
      <c r="B139" s="92">
        <v>19</v>
      </c>
      <c r="C139" s="92">
        <v>20</v>
      </c>
      <c r="D139" s="92">
        <v>22</v>
      </c>
      <c r="E139" s="92">
        <v>21</v>
      </c>
      <c r="F139" s="92">
        <v>21</v>
      </c>
      <c r="G139" s="92">
        <v>22</v>
      </c>
      <c r="H139" s="92">
        <v>20</v>
      </c>
      <c r="I139" s="92">
        <v>23</v>
      </c>
      <c r="J139" s="92">
        <v>21</v>
      </c>
      <c r="K139" s="92">
        <v>21</v>
      </c>
      <c r="L139" s="92">
        <v>21</v>
      </c>
      <c r="M139" s="92">
        <v>21</v>
      </c>
    </row>
    <row r="140" spans="1:13" ht="15.75" customHeight="1" thickBot="1" x14ac:dyDescent="0.4">
      <c r="A140" s="3"/>
      <c r="B140" s="333" t="s">
        <v>665</v>
      </c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</row>
    <row r="141" spans="1:13" ht="15" customHeight="1" x14ac:dyDescent="0.35">
      <c r="A141" s="3"/>
      <c r="B141" s="186">
        <v>42370</v>
      </c>
      <c r="C141" s="187">
        <v>42401</v>
      </c>
      <c r="D141" s="187">
        <v>42430</v>
      </c>
      <c r="E141" s="187">
        <v>42461</v>
      </c>
      <c r="F141" s="187">
        <v>42491</v>
      </c>
      <c r="G141" s="187">
        <v>42522</v>
      </c>
      <c r="H141" s="187">
        <v>42552</v>
      </c>
      <c r="I141" s="187">
        <v>42583</v>
      </c>
      <c r="J141" s="187">
        <v>42614</v>
      </c>
      <c r="K141" s="187">
        <v>42644</v>
      </c>
      <c r="L141" s="187">
        <v>42675</v>
      </c>
      <c r="M141" s="188">
        <v>42705</v>
      </c>
    </row>
    <row r="142" spans="1:13" x14ac:dyDescent="0.35">
      <c r="A142" s="3" t="s">
        <v>0</v>
      </c>
      <c r="B142" s="154">
        <v>8935</v>
      </c>
      <c r="C142" s="154">
        <v>9639</v>
      </c>
      <c r="D142" s="205">
        <v>6385</v>
      </c>
      <c r="E142" s="154">
        <v>5525</v>
      </c>
      <c r="F142" s="154">
        <v>7455</v>
      </c>
      <c r="G142" s="154">
        <v>7322</v>
      </c>
      <c r="H142" s="154">
        <v>6789</v>
      </c>
      <c r="I142" s="154">
        <v>7051</v>
      </c>
      <c r="J142" s="154">
        <v>6508</v>
      </c>
      <c r="K142" s="154">
        <v>5719</v>
      </c>
      <c r="L142" s="154">
        <v>11848</v>
      </c>
      <c r="M142" s="154">
        <v>7334</v>
      </c>
    </row>
    <row r="143" spans="1:13" x14ac:dyDescent="0.35">
      <c r="A143" s="3" t="s">
        <v>1</v>
      </c>
      <c r="B143" s="154">
        <v>4139</v>
      </c>
      <c r="C143" s="154">
        <v>3481</v>
      </c>
      <c r="D143" s="205">
        <v>3124</v>
      </c>
      <c r="E143" s="154">
        <v>2696</v>
      </c>
      <c r="F143" s="154">
        <v>2602</v>
      </c>
      <c r="G143" s="154">
        <v>3543</v>
      </c>
      <c r="H143" s="154">
        <v>2569</v>
      </c>
      <c r="I143" s="154">
        <v>2336</v>
      </c>
      <c r="J143" s="154">
        <v>3761</v>
      </c>
      <c r="K143" s="154">
        <v>2601</v>
      </c>
      <c r="L143" s="154">
        <v>3179</v>
      </c>
      <c r="M143" s="154">
        <v>2846</v>
      </c>
    </row>
    <row r="144" spans="1:13" ht="14.5" customHeight="1" x14ac:dyDescent="0.35">
      <c r="A144" s="25" t="s">
        <v>71</v>
      </c>
      <c r="B144" s="154">
        <v>2597</v>
      </c>
      <c r="C144" s="154">
        <v>2738</v>
      </c>
      <c r="D144" s="205">
        <v>2299</v>
      </c>
      <c r="E144" s="154">
        <v>2463</v>
      </c>
      <c r="F144" s="154">
        <v>2234</v>
      </c>
      <c r="G144" s="154">
        <v>2271</v>
      </c>
      <c r="H144" s="154">
        <v>2207</v>
      </c>
      <c r="I144" s="154">
        <v>2236</v>
      </c>
      <c r="J144" s="154">
        <v>2440</v>
      </c>
      <c r="K144" s="154">
        <v>2409</v>
      </c>
      <c r="L144" s="154">
        <v>2772</v>
      </c>
      <c r="M144" s="154">
        <v>2575</v>
      </c>
    </row>
    <row r="145" spans="1:13" x14ac:dyDescent="0.35">
      <c r="A145" s="3" t="s">
        <v>2</v>
      </c>
      <c r="B145" s="154">
        <v>970</v>
      </c>
      <c r="C145" s="154">
        <v>954</v>
      </c>
      <c r="D145" s="205">
        <v>912</v>
      </c>
      <c r="E145" s="154">
        <v>771</v>
      </c>
      <c r="F145" s="154">
        <v>716</v>
      </c>
      <c r="G145" s="154">
        <v>1018</v>
      </c>
      <c r="H145" s="154">
        <v>724</v>
      </c>
      <c r="I145" s="154">
        <v>632</v>
      </c>
      <c r="J145" s="154">
        <v>969</v>
      </c>
      <c r="K145" s="154">
        <v>771</v>
      </c>
      <c r="L145" s="154">
        <v>987</v>
      </c>
      <c r="M145" s="154">
        <v>892</v>
      </c>
    </row>
    <row r="146" spans="1:13" x14ac:dyDescent="0.35">
      <c r="A146" s="3" t="s">
        <v>3</v>
      </c>
      <c r="B146" s="154">
        <v>1133</v>
      </c>
      <c r="C146" s="154">
        <v>1371</v>
      </c>
      <c r="D146" s="205">
        <v>1119</v>
      </c>
      <c r="E146" s="154">
        <v>1941</v>
      </c>
      <c r="F146" s="154">
        <v>1416</v>
      </c>
      <c r="G146" s="154">
        <v>1805</v>
      </c>
      <c r="H146" s="154">
        <v>1342</v>
      </c>
      <c r="I146" s="154">
        <v>1169</v>
      </c>
      <c r="J146" s="154">
        <v>964</v>
      </c>
      <c r="K146" s="154">
        <v>1192</v>
      </c>
      <c r="L146" s="154">
        <v>1363</v>
      </c>
      <c r="M146" s="154">
        <v>1024</v>
      </c>
    </row>
    <row r="147" spans="1:13" x14ac:dyDescent="0.35">
      <c r="A147" s="25" t="s">
        <v>70</v>
      </c>
      <c r="B147" s="154">
        <v>405</v>
      </c>
      <c r="C147" s="154">
        <v>487</v>
      </c>
      <c r="D147" s="205">
        <v>467</v>
      </c>
      <c r="E147" s="154">
        <v>440</v>
      </c>
      <c r="F147" s="154">
        <v>479</v>
      </c>
      <c r="G147" s="154">
        <v>483</v>
      </c>
      <c r="H147" s="154">
        <v>503</v>
      </c>
      <c r="I147" s="154">
        <v>414</v>
      </c>
      <c r="J147" s="154">
        <v>383</v>
      </c>
      <c r="K147" s="154">
        <v>386</v>
      </c>
      <c r="L147" s="154">
        <v>718</v>
      </c>
      <c r="M147" s="154">
        <v>359</v>
      </c>
    </row>
    <row r="148" spans="1:13" x14ac:dyDescent="0.35">
      <c r="A148" s="26" t="s">
        <v>13</v>
      </c>
      <c r="B148" s="201">
        <v>18179</v>
      </c>
      <c r="C148" s="201">
        <v>18671</v>
      </c>
      <c r="D148" s="170">
        <v>14307</v>
      </c>
      <c r="E148" s="201">
        <v>13836</v>
      </c>
      <c r="F148" s="201">
        <v>14903</v>
      </c>
      <c r="G148" s="201">
        <v>16442</v>
      </c>
      <c r="H148" s="201">
        <v>14133</v>
      </c>
      <c r="I148" s="201">
        <v>13836</v>
      </c>
      <c r="J148" s="201">
        <v>15025</v>
      </c>
      <c r="K148" s="201">
        <v>13078</v>
      </c>
      <c r="L148" s="201">
        <v>20867</v>
      </c>
      <c r="M148" s="201">
        <v>15030</v>
      </c>
    </row>
    <row r="149" spans="1:13" x14ac:dyDescent="0.35">
      <c r="A149" s="26"/>
    </row>
    <row r="150" spans="1:13" x14ac:dyDescent="0.35">
      <c r="A150" s="26"/>
    </row>
    <row r="151" spans="1:13" ht="15" thickBot="1" x14ac:dyDescent="0.4">
      <c r="A151" s="3"/>
      <c r="B151" s="333" t="s">
        <v>666</v>
      </c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</row>
    <row r="152" spans="1:13" x14ac:dyDescent="0.35">
      <c r="A152" s="3"/>
      <c r="B152" s="186">
        <v>42370</v>
      </c>
      <c r="C152" s="187">
        <v>42401</v>
      </c>
      <c r="D152" s="187">
        <v>42430</v>
      </c>
      <c r="E152" s="187">
        <v>42461</v>
      </c>
      <c r="F152" s="187">
        <v>42491</v>
      </c>
      <c r="G152" s="187">
        <v>42522</v>
      </c>
      <c r="H152" s="187">
        <v>42552</v>
      </c>
      <c r="I152" s="214">
        <v>42583</v>
      </c>
      <c r="J152" s="187">
        <v>42614</v>
      </c>
      <c r="K152" s="187">
        <v>42644</v>
      </c>
      <c r="L152" s="214">
        <v>42675</v>
      </c>
      <c r="M152" s="214">
        <v>42705</v>
      </c>
    </row>
    <row r="153" spans="1:13" x14ac:dyDescent="0.35">
      <c r="A153" s="3" t="s">
        <v>0</v>
      </c>
      <c r="B153" s="154">
        <v>7087</v>
      </c>
      <c r="C153" s="154">
        <v>7996</v>
      </c>
      <c r="D153" s="154">
        <v>8246</v>
      </c>
      <c r="E153" s="205">
        <v>7131</v>
      </c>
      <c r="F153" s="205">
        <v>6454</v>
      </c>
      <c r="G153" s="205">
        <v>6776</v>
      </c>
      <c r="H153" s="205">
        <v>7197</v>
      </c>
      <c r="I153" s="273">
        <v>7062</v>
      </c>
      <c r="J153" s="205">
        <v>6791</v>
      </c>
      <c r="K153" s="205">
        <v>6445</v>
      </c>
      <c r="L153" s="205">
        <v>8025</v>
      </c>
      <c r="M153" s="205">
        <v>8300</v>
      </c>
    </row>
    <row r="154" spans="1:13" x14ac:dyDescent="0.35">
      <c r="A154" s="3" t="s">
        <v>1</v>
      </c>
      <c r="B154" s="154">
        <v>3187</v>
      </c>
      <c r="C154" s="154">
        <v>3552</v>
      </c>
      <c r="D154" s="154">
        <v>3557</v>
      </c>
      <c r="E154" s="205">
        <v>3095</v>
      </c>
      <c r="F154" s="205">
        <v>2812</v>
      </c>
      <c r="G154" s="205">
        <v>2957</v>
      </c>
      <c r="H154" s="205">
        <v>2920</v>
      </c>
      <c r="I154" s="273">
        <v>2816</v>
      </c>
      <c r="J154" s="205">
        <v>2876</v>
      </c>
      <c r="K154" s="205">
        <v>2882</v>
      </c>
      <c r="L154" s="205">
        <v>3180</v>
      </c>
      <c r="M154" s="205">
        <v>2875</v>
      </c>
    </row>
    <row r="155" spans="1:13" x14ac:dyDescent="0.35">
      <c r="A155" s="25" t="s">
        <v>71</v>
      </c>
      <c r="B155" s="154">
        <v>2196</v>
      </c>
      <c r="C155" s="154">
        <v>2448</v>
      </c>
      <c r="D155" s="154">
        <v>2536</v>
      </c>
      <c r="E155" s="205">
        <v>2493</v>
      </c>
      <c r="F155" s="205">
        <v>2331</v>
      </c>
      <c r="G155" s="205">
        <v>2322</v>
      </c>
      <c r="H155" s="205">
        <v>2238</v>
      </c>
      <c r="I155" s="273">
        <v>2239</v>
      </c>
      <c r="J155" s="205">
        <v>2294</v>
      </c>
      <c r="K155" s="205">
        <v>2358</v>
      </c>
      <c r="L155" s="205">
        <v>2541</v>
      </c>
      <c r="M155" s="205">
        <v>2586</v>
      </c>
    </row>
    <row r="156" spans="1:13" x14ac:dyDescent="0.35">
      <c r="A156" s="3" t="s">
        <v>2</v>
      </c>
      <c r="B156" s="154">
        <v>855</v>
      </c>
      <c r="C156" s="154">
        <v>934</v>
      </c>
      <c r="D156" s="154">
        <v>944</v>
      </c>
      <c r="E156" s="205">
        <v>878</v>
      </c>
      <c r="F156" s="205">
        <v>802</v>
      </c>
      <c r="G156" s="205">
        <v>838</v>
      </c>
      <c r="H156" s="205">
        <v>824</v>
      </c>
      <c r="I156" s="273">
        <v>791</v>
      </c>
      <c r="J156" s="205">
        <v>772</v>
      </c>
      <c r="K156" s="205">
        <v>786</v>
      </c>
      <c r="L156" s="205">
        <v>909</v>
      </c>
      <c r="M156" s="205">
        <v>883</v>
      </c>
    </row>
    <row r="157" spans="1:13" x14ac:dyDescent="0.35">
      <c r="A157" s="3" t="s">
        <v>3</v>
      </c>
      <c r="B157" s="154">
        <v>1176</v>
      </c>
      <c r="C157" s="154">
        <v>1175</v>
      </c>
      <c r="D157" s="154">
        <v>1206</v>
      </c>
      <c r="E157" s="205">
        <v>1473</v>
      </c>
      <c r="F157" s="205">
        <v>1486</v>
      </c>
      <c r="G157" s="205">
        <v>1722</v>
      </c>
      <c r="H157" s="205">
        <v>1529</v>
      </c>
      <c r="I157" s="273">
        <v>1437</v>
      </c>
      <c r="J157" s="205">
        <v>1156</v>
      </c>
      <c r="K157" s="205">
        <v>1110</v>
      </c>
      <c r="L157" s="205">
        <v>1173</v>
      </c>
      <c r="M157" s="205">
        <v>1193</v>
      </c>
    </row>
    <row r="158" spans="1:13" x14ac:dyDescent="0.35">
      <c r="A158" s="25" t="s">
        <v>70</v>
      </c>
      <c r="B158" s="154">
        <v>359</v>
      </c>
      <c r="C158" s="154">
        <v>381</v>
      </c>
      <c r="D158" s="154">
        <v>454</v>
      </c>
      <c r="E158" s="205">
        <v>464</v>
      </c>
      <c r="F158" s="205">
        <v>462</v>
      </c>
      <c r="G158" s="205">
        <v>468</v>
      </c>
      <c r="H158" s="205">
        <v>488</v>
      </c>
      <c r="I158" s="273">
        <v>464</v>
      </c>
      <c r="J158" s="205">
        <v>431</v>
      </c>
      <c r="K158" s="205">
        <v>395</v>
      </c>
      <c r="L158" s="205">
        <v>496</v>
      </c>
      <c r="M158" s="205">
        <v>488</v>
      </c>
    </row>
    <row r="159" spans="1:13" x14ac:dyDescent="0.35">
      <c r="A159" s="26" t="s">
        <v>13</v>
      </c>
      <c r="B159" s="201">
        <v>14861</v>
      </c>
      <c r="C159" s="201">
        <v>16486</v>
      </c>
      <c r="D159" s="201">
        <v>16944</v>
      </c>
      <c r="E159" s="170">
        <v>15535</v>
      </c>
      <c r="F159" s="170">
        <v>14348</v>
      </c>
      <c r="G159" s="170">
        <v>15082</v>
      </c>
      <c r="H159" s="170">
        <v>15196</v>
      </c>
      <c r="I159" s="274">
        <v>14809</v>
      </c>
      <c r="J159" s="170">
        <v>14319</v>
      </c>
      <c r="K159" s="170">
        <v>13975</v>
      </c>
      <c r="L159" s="170">
        <v>16323</v>
      </c>
      <c r="M159" s="170">
        <v>16325</v>
      </c>
    </row>
    <row r="160" spans="1:13" x14ac:dyDescent="0.35">
      <c r="A160" s="26"/>
    </row>
    <row r="161" spans="1:15" x14ac:dyDescent="0.35">
      <c r="A161" s="3"/>
    </row>
    <row r="162" spans="1:15" ht="15" thickBot="1" x14ac:dyDescent="0.4">
      <c r="A162" s="3"/>
      <c r="B162" s="333" t="s">
        <v>895</v>
      </c>
      <c r="C162" s="333"/>
      <c r="D162" s="333"/>
      <c r="E162" s="333"/>
      <c r="F162" s="333"/>
      <c r="G162" s="333"/>
      <c r="H162" s="333"/>
      <c r="I162" s="333"/>
      <c r="J162" s="333"/>
      <c r="K162" s="333"/>
      <c r="L162" s="333"/>
      <c r="M162" s="333"/>
    </row>
    <row r="163" spans="1:15" x14ac:dyDescent="0.35">
      <c r="A163" s="3"/>
      <c r="B163" s="186">
        <v>42370</v>
      </c>
      <c r="C163" s="187">
        <v>42401</v>
      </c>
      <c r="D163" s="187">
        <v>42430</v>
      </c>
      <c r="E163" s="187">
        <v>42461</v>
      </c>
      <c r="F163" s="187">
        <v>42491</v>
      </c>
      <c r="G163" s="187">
        <v>42522</v>
      </c>
      <c r="H163" s="214">
        <v>42552</v>
      </c>
      <c r="I163" s="187">
        <v>42583</v>
      </c>
      <c r="J163" s="187">
        <v>42614</v>
      </c>
      <c r="K163" s="214">
        <v>42644</v>
      </c>
      <c r="L163" s="214">
        <v>42675</v>
      </c>
      <c r="M163" s="188">
        <v>42705</v>
      </c>
    </row>
    <row r="164" spans="1:15" ht="14.5" customHeight="1" x14ac:dyDescent="0.35">
      <c r="A164" s="3" t="s">
        <v>0</v>
      </c>
      <c r="B164" s="9">
        <v>0.51400000000000001</v>
      </c>
      <c r="C164" s="9">
        <v>0.50700000000000001</v>
      </c>
      <c r="D164" s="172">
        <v>0.501</v>
      </c>
      <c r="E164" s="172">
        <v>0.498</v>
      </c>
      <c r="F164" s="172">
        <v>0.5</v>
      </c>
      <c r="G164" s="172">
        <v>0.496</v>
      </c>
      <c r="H164" s="172">
        <v>0.499</v>
      </c>
      <c r="I164" s="172">
        <v>0.504</v>
      </c>
      <c r="J164" s="172">
        <v>0.50800000000000001</v>
      </c>
      <c r="K164" s="172">
        <v>0.505</v>
      </c>
      <c r="L164" s="172">
        <v>0.496</v>
      </c>
      <c r="M164" s="9">
        <v>0.49099999999999999</v>
      </c>
      <c r="O164" s="41"/>
    </row>
    <row r="165" spans="1:15" ht="14.5" customHeight="1" x14ac:dyDescent="0.35">
      <c r="A165" s="3" t="s">
        <v>1</v>
      </c>
      <c r="B165" s="9">
        <v>0.71699999999999997</v>
      </c>
      <c r="C165" s="9">
        <v>0.72299999999999998</v>
      </c>
      <c r="D165" s="172">
        <v>0.72599999999999998</v>
      </c>
      <c r="E165" s="172">
        <v>0.71599999999999997</v>
      </c>
      <c r="F165" s="172">
        <v>0.71</v>
      </c>
      <c r="G165" s="172">
        <v>0.70899999999999996</v>
      </c>
      <c r="H165" s="172">
        <v>0.70799999999999996</v>
      </c>
      <c r="I165" s="172">
        <v>0.69299999999999995</v>
      </c>
      <c r="J165" s="172">
        <v>0.67600000000000005</v>
      </c>
      <c r="K165" s="172">
        <v>0.67300000000000004</v>
      </c>
      <c r="L165" s="172">
        <v>0.68200000000000005</v>
      </c>
      <c r="M165" s="9">
        <v>0.69099999999999995</v>
      </c>
      <c r="O165" s="41"/>
    </row>
    <row r="166" spans="1:15" ht="14.5" customHeight="1" x14ac:dyDescent="0.35">
      <c r="A166" s="25" t="s">
        <v>71</v>
      </c>
      <c r="B166" s="9">
        <v>1.24</v>
      </c>
      <c r="C166" s="9">
        <v>1.2170000000000001</v>
      </c>
      <c r="D166" s="172">
        <v>1.2030000000000001</v>
      </c>
      <c r="E166" s="172">
        <v>1.1830000000000001</v>
      </c>
      <c r="F166" s="172">
        <v>1.1839999999999999</v>
      </c>
      <c r="G166" s="172">
        <v>1.1679999999999999</v>
      </c>
      <c r="H166" s="172">
        <v>1.145</v>
      </c>
      <c r="I166" s="172">
        <v>1.125</v>
      </c>
      <c r="J166" s="172">
        <v>1.097</v>
      </c>
      <c r="K166" s="172">
        <v>1.1000000000000001</v>
      </c>
      <c r="L166" s="172">
        <v>1.087</v>
      </c>
      <c r="M166" s="9">
        <v>1.099</v>
      </c>
      <c r="O166" s="41"/>
    </row>
    <row r="167" spans="1:15" ht="14.5" customHeight="1" x14ac:dyDescent="0.35">
      <c r="A167" s="3" t="s">
        <v>2</v>
      </c>
      <c r="B167" s="9">
        <v>0.78800000000000003</v>
      </c>
      <c r="C167" s="9">
        <v>0.76900000000000002</v>
      </c>
      <c r="D167" s="172">
        <v>0.76700000000000002</v>
      </c>
      <c r="E167" s="172">
        <v>0.78500000000000003</v>
      </c>
      <c r="F167" s="172">
        <v>0.80800000000000005</v>
      </c>
      <c r="G167" s="172">
        <v>0.79800000000000004</v>
      </c>
      <c r="H167" s="172">
        <v>0.80400000000000005</v>
      </c>
      <c r="I167" s="172">
        <v>0.80600000000000005</v>
      </c>
      <c r="J167" s="172">
        <v>0.80600000000000005</v>
      </c>
      <c r="K167" s="172">
        <v>0.80600000000000005</v>
      </c>
      <c r="L167" s="172">
        <v>0.78600000000000003</v>
      </c>
      <c r="M167" s="9">
        <v>0.80400000000000005</v>
      </c>
      <c r="O167" s="41"/>
    </row>
    <row r="168" spans="1:15" ht="14.5" customHeight="1" x14ac:dyDescent="0.35">
      <c r="A168" s="3" t="s">
        <v>3</v>
      </c>
      <c r="B168" s="9">
        <v>1.333</v>
      </c>
      <c r="C168" s="9">
        <v>1.329</v>
      </c>
      <c r="D168" s="172">
        <v>1.321</v>
      </c>
      <c r="E168" s="172">
        <v>1.3069999999999999</v>
      </c>
      <c r="F168" s="172">
        <v>1.2869999999999999</v>
      </c>
      <c r="G168" s="172">
        <v>1.2909999999999999</v>
      </c>
      <c r="H168" s="172">
        <v>1.294</v>
      </c>
      <c r="I168" s="172">
        <v>1.3260000000000001</v>
      </c>
      <c r="J168" s="172">
        <v>1.335</v>
      </c>
      <c r="K168" s="172">
        <v>1.351</v>
      </c>
      <c r="L168" s="172">
        <v>1.3380000000000001</v>
      </c>
      <c r="M168" s="9">
        <v>1.3360000000000001</v>
      </c>
      <c r="O168" s="41"/>
    </row>
    <row r="169" spans="1:15" ht="14.5" customHeight="1" x14ac:dyDescent="0.35">
      <c r="A169" s="25" t="s">
        <v>70</v>
      </c>
      <c r="B169" s="9">
        <v>1.631</v>
      </c>
      <c r="C169" s="9">
        <v>1.5920000000000001</v>
      </c>
      <c r="D169" s="172">
        <v>1.597</v>
      </c>
      <c r="E169" s="172">
        <v>1.5820000000000001</v>
      </c>
      <c r="F169" s="172">
        <v>1.5840000000000001</v>
      </c>
      <c r="G169" s="172">
        <v>1.5620000000000001</v>
      </c>
      <c r="H169" s="172">
        <v>1.5669999999999999</v>
      </c>
      <c r="I169" s="172">
        <v>1.5569999999999999</v>
      </c>
      <c r="J169" s="172">
        <v>1.542</v>
      </c>
      <c r="K169" s="172">
        <v>1.5369999999999999</v>
      </c>
      <c r="L169" s="172">
        <v>1.4870000000000001</v>
      </c>
      <c r="M169" s="9">
        <v>1.486</v>
      </c>
      <c r="O169" s="41"/>
    </row>
    <row r="170" spans="1:15" ht="14.5" customHeight="1" x14ac:dyDescent="0.35">
      <c r="A170" s="27" t="s">
        <v>13</v>
      </c>
      <c r="B170" s="171">
        <v>0.77200000000000002</v>
      </c>
      <c r="C170" s="171">
        <v>0.75800000000000001</v>
      </c>
      <c r="D170" s="171">
        <v>0.75600000000000001</v>
      </c>
      <c r="E170" s="171">
        <v>0.77700000000000002</v>
      </c>
      <c r="F170" s="171">
        <v>0.78600000000000003</v>
      </c>
      <c r="G170" s="171">
        <v>0.78200000000000003</v>
      </c>
      <c r="H170" s="171">
        <v>0.76500000000000001</v>
      </c>
      <c r="I170" s="171">
        <v>0.76300000000000001</v>
      </c>
      <c r="J170" s="171">
        <v>0.75</v>
      </c>
      <c r="K170" s="171">
        <v>0.753</v>
      </c>
      <c r="L170" s="171">
        <v>0.73099999999999998</v>
      </c>
      <c r="M170" s="171">
        <v>0.73099999999999998</v>
      </c>
      <c r="O170" s="41"/>
    </row>
    <row r="171" spans="1:15" x14ac:dyDescent="0.35">
      <c r="A171" s="27"/>
    </row>
    <row r="172" spans="1:15" x14ac:dyDescent="0.35">
      <c r="A172" s="3"/>
      <c r="E172" s="109"/>
    </row>
    <row r="173" spans="1:15" ht="15" thickBot="1" x14ac:dyDescent="0.4">
      <c r="A173" s="3"/>
      <c r="B173" s="333" t="s">
        <v>668</v>
      </c>
      <c r="C173" s="333"/>
      <c r="D173" s="333"/>
      <c r="E173" s="333"/>
      <c r="F173" s="333"/>
      <c r="G173" s="333"/>
      <c r="H173" s="333"/>
      <c r="I173" s="333"/>
      <c r="J173" s="333"/>
      <c r="K173" s="333"/>
      <c r="L173" s="333"/>
      <c r="M173" s="333"/>
    </row>
    <row r="174" spans="1:15" x14ac:dyDescent="0.35">
      <c r="A174" s="3"/>
      <c r="B174" s="186">
        <v>42370</v>
      </c>
      <c r="C174" s="187">
        <v>42401</v>
      </c>
      <c r="D174" s="187">
        <v>42430</v>
      </c>
      <c r="E174" s="187">
        <v>42461</v>
      </c>
      <c r="F174" s="187">
        <v>42491</v>
      </c>
      <c r="G174" s="187">
        <v>42522</v>
      </c>
      <c r="H174" s="187">
        <v>42552</v>
      </c>
      <c r="I174" s="187">
        <v>42583</v>
      </c>
      <c r="J174" s="187">
        <v>42614</v>
      </c>
      <c r="K174" s="187">
        <v>42644</v>
      </c>
      <c r="L174" s="187">
        <v>42675</v>
      </c>
      <c r="M174" s="188">
        <v>42705</v>
      </c>
    </row>
    <row r="175" spans="1:15" x14ac:dyDescent="0.35">
      <c r="A175" s="3" t="s">
        <v>33</v>
      </c>
      <c r="B175" s="154">
        <v>15382</v>
      </c>
      <c r="C175" s="154">
        <v>16390</v>
      </c>
      <c r="D175" s="205">
        <v>12611</v>
      </c>
      <c r="E175" s="154">
        <v>12332</v>
      </c>
      <c r="F175" s="154">
        <v>13212</v>
      </c>
      <c r="G175" s="205">
        <v>14469</v>
      </c>
      <c r="H175" s="154">
        <v>12163</v>
      </c>
      <c r="I175" s="154">
        <v>12429</v>
      </c>
      <c r="J175" s="154">
        <v>13424</v>
      </c>
      <c r="K175" s="154">
        <v>11678</v>
      </c>
      <c r="L175" s="154">
        <v>18378</v>
      </c>
      <c r="M175" s="154">
        <v>13070</v>
      </c>
    </row>
    <row r="176" spans="1:15" x14ac:dyDescent="0.35">
      <c r="A176" s="3" t="s">
        <v>34</v>
      </c>
      <c r="B176" s="154">
        <v>1954</v>
      </c>
      <c r="C176" s="154">
        <v>1402</v>
      </c>
      <c r="D176" s="205">
        <v>985</v>
      </c>
      <c r="E176" s="154">
        <v>933</v>
      </c>
      <c r="F176" s="154">
        <v>1067</v>
      </c>
      <c r="G176" s="205">
        <v>1219</v>
      </c>
      <c r="H176" s="154">
        <v>1234</v>
      </c>
      <c r="I176" s="154">
        <v>798</v>
      </c>
      <c r="J176" s="154">
        <v>942</v>
      </c>
      <c r="K176" s="154">
        <v>806</v>
      </c>
      <c r="L176" s="154">
        <v>1441</v>
      </c>
      <c r="M176" s="154">
        <v>1142</v>
      </c>
    </row>
    <row r="177" spans="1:13" x14ac:dyDescent="0.35">
      <c r="A177" s="3" t="s">
        <v>19</v>
      </c>
      <c r="B177" s="154">
        <v>842</v>
      </c>
      <c r="C177" s="154">
        <v>879</v>
      </c>
      <c r="D177" s="205">
        <v>711</v>
      </c>
      <c r="E177" s="154">
        <v>570</v>
      </c>
      <c r="F177" s="154">
        <v>624</v>
      </c>
      <c r="G177" s="205">
        <v>753</v>
      </c>
      <c r="H177" s="154">
        <v>737</v>
      </c>
      <c r="I177" s="154">
        <v>609</v>
      </c>
      <c r="J177" s="154">
        <v>659</v>
      </c>
      <c r="K177" s="154">
        <v>595</v>
      </c>
      <c r="L177" s="154">
        <v>1048</v>
      </c>
      <c r="M177" s="154">
        <v>817</v>
      </c>
    </row>
    <row r="178" spans="1:13" x14ac:dyDescent="0.35">
      <c r="A178" s="27" t="s">
        <v>32</v>
      </c>
      <c r="B178" s="201">
        <v>18179</v>
      </c>
      <c r="C178" s="201">
        <v>18671</v>
      </c>
      <c r="D178" s="170">
        <v>14307</v>
      </c>
      <c r="E178" s="170">
        <v>13836</v>
      </c>
      <c r="F178" s="170">
        <v>14903</v>
      </c>
      <c r="G178" s="170">
        <v>16442</v>
      </c>
      <c r="H178" s="170">
        <v>14133</v>
      </c>
      <c r="I178" s="170">
        <v>13836</v>
      </c>
      <c r="J178" s="170">
        <v>15025</v>
      </c>
      <c r="K178" s="299">
        <v>13078</v>
      </c>
      <c r="L178" s="170">
        <v>20867</v>
      </c>
      <c r="M178" s="170">
        <v>15030</v>
      </c>
    </row>
    <row r="179" spans="1:13" ht="9" customHeight="1" x14ac:dyDescent="0.35">
      <c r="A179" s="27"/>
      <c r="B179" s="178"/>
      <c r="C179" s="178"/>
      <c r="D179" s="178"/>
      <c r="E179" s="178"/>
      <c r="F179" s="178"/>
      <c r="G179" s="178"/>
      <c r="H179" s="178"/>
      <c r="I179" s="202"/>
      <c r="J179" s="178"/>
      <c r="K179" s="178"/>
      <c r="L179" s="178"/>
      <c r="M179" s="178"/>
    </row>
    <row r="180" spans="1:13" ht="26.25" customHeight="1" x14ac:dyDescent="0.35">
      <c r="A180" s="334" t="s">
        <v>919</v>
      </c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</row>
    <row r="181" spans="1:13" ht="28.5" customHeight="1" x14ac:dyDescent="0.35">
      <c r="A181" s="335" t="s">
        <v>674</v>
      </c>
      <c r="B181" s="335"/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</row>
    <row r="182" spans="1:13" ht="15.5" x14ac:dyDescent="0.35">
      <c r="A182" s="179">
        <v>2015</v>
      </c>
      <c r="B182" s="336" t="s">
        <v>664</v>
      </c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</row>
    <row r="183" spans="1:13" ht="28.5" customHeight="1" x14ac:dyDescent="0.35">
      <c r="A183" s="8" t="s">
        <v>72</v>
      </c>
      <c r="B183" s="92">
        <v>20</v>
      </c>
      <c r="C183" s="92">
        <v>19</v>
      </c>
      <c r="D183" s="92">
        <v>22</v>
      </c>
      <c r="E183" s="92">
        <v>22</v>
      </c>
      <c r="F183" s="92">
        <v>20</v>
      </c>
      <c r="G183" s="92">
        <v>22</v>
      </c>
      <c r="H183" s="92">
        <v>22</v>
      </c>
      <c r="I183" s="92">
        <v>21</v>
      </c>
      <c r="J183" s="92">
        <v>21</v>
      </c>
      <c r="K183" s="92">
        <v>22</v>
      </c>
      <c r="L183" s="92">
        <v>20</v>
      </c>
      <c r="M183" s="92">
        <v>22</v>
      </c>
    </row>
    <row r="184" spans="1:13" ht="15" thickBot="1" x14ac:dyDescent="0.4">
      <c r="A184" s="3"/>
      <c r="B184" s="333" t="s">
        <v>665</v>
      </c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</row>
    <row r="185" spans="1:13" ht="15.75" customHeight="1" x14ac:dyDescent="0.35">
      <c r="A185" s="3"/>
      <c r="B185" s="186">
        <v>42005</v>
      </c>
      <c r="C185" s="187">
        <v>42036</v>
      </c>
      <c r="D185" s="187">
        <v>42064</v>
      </c>
      <c r="E185" s="187">
        <v>42095</v>
      </c>
      <c r="F185" s="187">
        <v>42125</v>
      </c>
      <c r="G185" s="187">
        <v>42156</v>
      </c>
      <c r="H185" s="187">
        <v>42186</v>
      </c>
      <c r="I185" s="187">
        <v>42217</v>
      </c>
      <c r="J185" s="187">
        <v>42248</v>
      </c>
      <c r="K185" s="187">
        <v>42278</v>
      </c>
      <c r="L185" s="187">
        <v>42309</v>
      </c>
      <c r="M185" s="188">
        <v>42339</v>
      </c>
    </row>
    <row r="186" spans="1:13" x14ac:dyDescent="0.35">
      <c r="A186" s="3" t="s">
        <v>0</v>
      </c>
      <c r="B186" s="154">
        <v>7686</v>
      </c>
      <c r="C186" s="154">
        <v>8706</v>
      </c>
      <c r="D186" s="205">
        <v>6467</v>
      </c>
      <c r="E186" s="154">
        <v>5126</v>
      </c>
      <c r="F186" s="154">
        <v>7834</v>
      </c>
      <c r="G186" s="154">
        <v>6949</v>
      </c>
      <c r="H186" s="154">
        <v>5930</v>
      </c>
      <c r="I186" s="154">
        <v>7881</v>
      </c>
      <c r="J186" s="154">
        <v>6196</v>
      </c>
      <c r="K186" s="154">
        <v>5804</v>
      </c>
      <c r="L186" s="154">
        <v>6866</v>
      </c>
      <c r="M186" s="154">
        <v>5692</v>
      </c>
    </row>
    <row r="187" spans="1:13" x14ac:dyDescent="0.35">
      <c r="A187" s="3" t="s">
        <v>1</v>
      </c>
      <c r="B187" s="154">
        <v>3190</v>
      </c>
      <c r="C187" s="154">
        <v>2255</v>
      </c>
      <c r="D187" s="205">
        <v>2833</v>
      </c>
      <c r="E187" s="154">
        <v>2092</v>
      </c>
      <c r="F187" s="154">
        <v>2108</v>
      </c>
      <c r="G187" s="154">
        <v>2869</v>
      </c>
      <c r="H187" s="154">
        <v>2542</v>
      </c>
      <c r="I187" s="154">
        <v>3691</v>
      </c>
      <c r="J187" s="154">
        <v>3664</v>
      </c>
      <c r="K187" s="154">
        <v>2719</v>
      </c>
      <c r="L187" s="154">
        <v>2367</v>
      </c>
      <c r="M187" s="154">
        <v>3110</v>
      </c>
    </row>
    <row r="188" spans="1:13" x14ac:dyDescent="0.35">
      <c r="A188" s="25" t="s">
        <v>71</v>
      </c>
      <c r="B188" s="154">
        <v>2196</v>
      </c>
      <c r="C188" s="154">
        <v>2413</v>
      </c>
      <c r="D188" s="205">
        <v>1859</v>
      </c>
      <c r="E188" s="154">
        <v>1791</v>
      </c>
      <c r="F188" s="154">
        <v>1743</v>
      </c>
      <c r="G188" s="154">
        <v>1713</v>
      </c>
      <c r="H188" s="154">
        <v>1835</v>
      </c>
      <c r="I188" s="154">
        <v>2118</v>
      </c>
      <c r="J188" s="154">
        <v>1948</v>
      </c>
      <c r="K188" s="154">
        <v>2065</v>
      </c>
      <c r="L188" s="154">
        <v>1971</v>
      </c>
      <c r="M188" s="154">
        <v>2055</v>
      </c>
    </row>
    <row r="189" spans="1:13" ht="15" customHeight="1" x14ac:dyDescent="0.35">
      <c r="A189" s="3" t="s">
        <v>2</v>
      </c>
      <c r="B189" s="154">
        <v>996</v>
      </c>
      <c r="C189" s="154">
        <v>755</v>
      </c>
      <c r="D189" s="205">
        <v>1087</v>
      </c>
      <c r="E189" s="154">
        <v>838</v>
      </c>
      <c r="F189" s="154">
        <v>880</v>
      </c>
      <c r="G189" s="154">
        <v>987</v>
      </c>
      <c r="H189" s="154">
        <v>733</v>
      </c>
      <c r="I189" s="154">
        <v>890</v>
      </c>
      <c r="J189" s="154">
        <v>947</v>
      </c>
      <c r="K189" s="154">
        <v>735</v>
      </c>
      <c r="L189" s="154">
        <v>713</v>
      </c>
      <c r="M189" s="154">
        <v>884</v>
      </c>
    </row>
    <row r="190" spans="1:13" x14ac:dyDescent="0.35">
      <c r="A190" s="3" t="s">
        <v>3</v>
      </c>
      <c r="B190" s="154">
        <v>1144</v>
      </c>
      <c r="C190" s="154">
        <v>1352</v>
      </c>
      <c r="D190" s="205">
        <v>1096</v>
      </c>
      <c r="E190" s="154">
        <v>1279</v>
      </c>
      <c r="F190" s="154">
        <v>1162</v>
      </c>
      <c r="G190" s="154">
        <v>1739</v>
      </c>
      <c r="H190" s="154">
        <v>1414</v>
      </c>
      <c r="I190" s="154">
        <v>1319</v>
      </c>
      <c r="J190" s="154">
        <v>1060</v>
      </c>
      <c r="K190" s="154">
        <v>1206</v>
      </c>
      <c r="L190" s="154">
        <v>1376</v>
      </c>
      <c r="M190" s="154">
        <v>1033</v>
      </c>
    </row>
    <row r="191" spans="1:13" x14ac:dyDescent="0.35">
      <c r="A191" s="25" t="s">
        <v>70</v>
      </c>
      <c r="B191" s="154">
        <v>410</v>
      </c>
      <c r="C191" s="154">
        <v>329</v>
      </c>
      <c r="D191" s="205">
        <v>365</v>
      </c>
      <c r="E191" s="154">
        <v>324</v>
      </c>
      <c r="F191" s="154">
        <v>337</v>
      </c>
      <c r="G191" s="154">
        <v>333</v>
      </c>
      <c r="H191" s="154">
        <v>381</v>
      </c>
      <c r="I191" s="154">
        <v>381</v>
      </c>
      <c r="J191" s="154">
        <v>295</v>
      </c>
      <c r="K191" s="154">
        <v>304</v>
      </c>
      <c r="L191" s="154">
        <v>419</v>
      </c>
      <c r="M191" s="154">
        <v>264</v>
      </c>
    </row>
    <row r="192" spans="1:13" x14ac:dyDescent="0.35">
      <c r="A192" s="26" t="s">
        <v>13</v>
      </c>
      <c r="B192" s="201">
        <v>15622</v>
      </c>
      <c r="C192" s="201">
        <v>15810</v>
      </c>
      <c r="D192" s="170">
        <v>13706</v>
      </c>
      <c r="E192" s="201">
        <v>11450</v>
      </c>
      <c r="F192" s="201">
        <v>14065</v>
      </c>
      <c r="G192" s="201">
        <v>14590</v>
      </c>
      <c r="H192" s="201">
        <v>12835</v>
      </c>
      <c r="I192" s="201">
        <v>16280</v>
      </c>
      <c r="J192" s="201">
        <v>14110</v>
      </c>
      <c r="K192" s="201">
        <v>12832</v>
      </c>
      <c r="L192" s="201">
        <v>13712</v>
      </c>
      <c r="M192" s="201">
        <v>13039</v>
      </c>
    </row>
    <row r="193" spans="1:13" x14ac:dyDescent="0.35">
      <c r="A193" s="26"/>
    </row>
    <row r="194" spans="1:13" x14ac:dyDescent="0.35">
      <c r="A194" s="26"/>
    </row>
    <row r="195" spans="1:13" ht="15" thickBot="1" x14ac:dyDescent="0.4">
      <c r="A195" s="3"/>
      <c r="B195" s="333" t="s">
        <v>666</v>
      </c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</row>
    <row r="196" spans="1:13" x14ac:dyDescent="0.35">
      <c r="A196" s="3"/>
      <c r="B196" s="186">
        <v>42005</v>
      </c>
      <c r="C196" s="187">
        <v>42036</v>
      </c>
      <c r="D196" s="187">
        <v>42064</v>
      </c>
      <c r="E196" s="187">
        <v>42095</v>
      </c>
      <c r="F196" s="187">
        <v>42125</v>
      </c>
      <c r="G196" s="187">
        <v>42156</v>
      </c>
      <c r="H196" s="187">
        <v>42186</v>
      </c>
      <c r="I196" s="187">
        <v>42217</v>
      </c>
      <c r="J196" s="187">
        <v>42248</v>
      </c>
      <c r="K196" s="187">
        <v>42278</v>
      </c>
      <c r="L196" s="187">
        <v>42309</v>
      </c>
      <c r="M196" s="188">
        <v>42339</v>
      </c>
    </row>
    <row r="197" spans="1:13" x14ac:dyDescent="0.35">
      <c r="A197" s="3" t="s">
        <v>0</v>
      </c>
      <c r="B197" s="154">
        <v>6862</v>
      </c>
      <c r="C197" s="154">
        <v>7621</v>
      </c>
      <c r="D197" s="205">
        <v>7564</v>
      </c>
      <c r="E197" s="154">
        <v>6674</v>
      </c>
      <c r="F197" s="154">
        <v>6433</v>
      </c>
      <c r="G197" s="205">
        <v>6599</v>
      </c>
      <c r="H197" s="154">
        <v>6876</v>
      </c>
      <c r="I197" s="273">
        <v>6905</v>
      </c>
      <c r="J197" s="154">
        <v>6658</v>
      </c>
      <c r="K197" s="154">
        <v>6614</v>
      </c>
      <c r="L197" s="205">
        <v>6272</v>
      </c>
      <c r="M197" s="205">
        <v>6097</v>
      </c>
    </row>
    <row r="198" spans="1:13" x14ac:dyDescent="0.35">
      <c r="A198" s="3" t="s">
        <v>1</v>
      </c>
      <c r="B198" s="154">
        <v>2791</v>
      </c>
      <c r="C198" s="154">
        <v>2858</v>
      </c>
      <c r="D198" s="205">
        <v>2772</v>
      </c>
      <c r="E198" s="154">
        <v>2401</v>
      </c>
      <c r="F198" s="154">
        <v>2352</v>
      </c>
      <c r="G198" s="205">
        <v>2364</v>
      </c>
      <c r="H198" s="154">
        <v>2519</v>
      </c>
      <c r="I198" s="273">
        <v>3024</v>
      </c>
      <c r="J198" s="154">
        <v>3287</v>
      </c>
      <c r="K198" s="154">
        <v>3348</v>
      </c>
      <c r="L198" s="205">
        <v>2922</v>
      </c>
      <c r="M198" s="205">
        <v>2743</v>
      </c>
    </row>
    <row r="199" spans="1:13" x14ac:dyDescent="0.35">
      <c r="A199" s="25" t="s">
        <v>71</v>
      </c>
      <c r="B199" s="154">
        <v>1939</v>
      </c>
      <c r="C199" s="154">
        <v>2091</v>
      </c>
      <c r="D199" s="205">
        <v>2142</v>
      </c>
      <c r="E199" s="154">
        <v>2003</v>
      </c>
      <c r="F199" s="154">
        <v>1800</v>
      </c>
      <c r="G199" s="205">
        <v>1749</v>
      </c>
      <c r="H199" s="154">
        <v>1764</v>
      </c>
      <c r="I199" s="273">
        <v>1885</v>
      </c>
      <c r="J199" s="154">
        <v>1965</v>
      </c>
      <c r="K199" s="154">
        <v>2044</v>
      </c>
      <c r="L199" s="205">
        <v>1996</v>
      </c>
      <c r="M199" s="205">
        <v>2032</v>
      </c>
    </row>
    <row r="200" spans="1:13" x14ac:dyDescent="0.35">
      <c r="A200" s="3" t="s">
        <v>2</v>
      </c>
      <c r="B200" s="154">
        <v>961</v>
      </c>
      <c r="C200" s="154">
        <v>907</v>
      </c>
      <c r="D200" s="205">
        <v>954</v>
      </c>
      <c r="E200" s="154">
        <v>900</v>
      </c>
      <c r="F200" s="154">
        <v>937</v>
      </c>
      <c r="G200" s="205">
        <v>903</v>
      </c>
      <c r="H200" s="154">
        <v>866</v>
      </c>
      <c r="I200" s="273">
        <v>870</v>
      </c>
      <c r="J200" s="154">
        <v>855</v>
      </c>
      <c r="K200" s="154">
        <v>856</v>
      </c>
      <c r="L200" s="205">
        <v>799</v>
      </c>
      <c r="M200" s="205">
        <v>779</v>
      </c>
    </row>
    <row r="201" spans="1:13" x14ac:dyDescent="0.35">
      <c r="A201" s="3" t="s">
        <v>3</v>
      </c>
      <c r="B201" s="154">
        <v>1126</v>
      </c>
      <c r="C201" s="154">
        <v>1139</v>
      </c>
      <c r="D201" s="205">
        <v>1189</v>
      </c>
      <c r="E201" s="154">
        <v>1236</v>
      </c>
      <c r="F201" s="154">
        <v>1179</v>
      </c>
      <c r="G201" s="205">
        <v>1400</v>
      </c>
      <c r="H201" s="154">
        <v>1447</v>
      </c>
      <c r="I201" s="273">
        <v>1493</v>
      </c>
      <c r="J201" s="154">
        <v>1267</v>
      </c>
      <c r="K201" s="154">
        <v>1195</v>
      </c>
      <c r="L201" s="205">
        <v>1211</v>
      </c>
      <c r="M201" s="205">
        <v>1200</v>
      </c>
    </row>
    <row r="202" spans="1:13" x14ac:dyDescent="0.35">
      <c r="A202" s="25" t="s">
        <v>70</v>
      </c>
      <c r="B202" s="154">
        <v>389</v>
      </c>
      <c r="C202" s="154">
        <v>343</v>
      </c>
      <c r="D202" s="205">
        <v>369</v>
      </c>
      <c r="E202" s="154">
        <v>340</v>
      </c>
      <c r="F202" s="154">
        <v>342</v>
      </c>
      <c r="G202" s="205">
        <v>331</v>
      </c>
      <c r="H202" s="154">
        <v>351</v>
      </c>
      <c r="I202" s="273">
        <v>365</v>
      </c>
      <c r="J202" s="154">
        <v>353</v>
      </c>
      <c r="K202" s="154">
        <v>326</v>
      </c>
      <c r="L202" s="205">
        <v>337</v>
      </c>
      <c r="M202" s="205">
        <v>326</v>
      </c>
    </row>
    <row r="203" spans="1:13" x14ac:dyDescent="0.35">
      <c r="A203" s="26" t="s">
        <v>13</v>
      </c>
      <c r="B203" s="201">
        <v>14069</v>
      </c>
      <c r="C203" s="201">
        <v>14959</v>
      </c>
      <c r="D203" s="170">
        <v>14990</v>
      </c>
      <c r="E203" s="170">
        <v>13553</v>
      </c>
      <c r="F203" s="170">
        <v>13043</v>
      </c>
      <c r="G203" s="170">
        <v>13347</v>
      </c>
      <c r="H203" s="170">
        <v>13823</v>
      </c>
      <c r="I203" s="274">
        <v>14542</v>
      </c>
      <c r="J203" s="170">
        <v>14384</v>
      </c>
      <c r="K203" s="170">
        <v>14383</v>
      </c>
      <c r="L203" s="170">
        <v>13538</v>
      </c>
      <c r="M203" s="170">
        <v>13178</v>
      </c>
    </row>
    <row r="204" spans="1:13" x14ac:dyDescent="0.35">
      <c r="A204" s="26"/>
    </row>
    <row r="205" spans="1:13" x14ac:dyDescent="0.35">
      <c r="A205" s="3"/>
    </row>
    <row r="206" spans="1:13" ht="15" thickBot="1" x14ac:dyDescent="0.4">
      <c r="A206" s="3"/>
      <c r="B206" s="333" t="s">
        <v>895</v>
      </c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</row>
    <row r="207" spans="1:13" x14ac:dyDescent="0.35">
      <c r="A207" s="3"/>
      <c r="B207" s="186">
        <v>42005</v>
      </c>
      <c r="C207" s="187">
        <v>42036</v>
      </c>
      <c r="D207" s="187">
        <v>42064</v>
      </c>
      <c r="E207" s="187">
        <v>42095</v>
      </c>
      <c r="F207" s="187">
        <v>42125</v>
      </c>
      <c r="G207" s="187">
        <v>42156</v>
      </c>
      <c r="H207" s="187">
        <v>42186</v>
      </c>
      <c r="I207" s="187">
        <v>42217</v>
      </c>
      <c r="J207" s="187">
        <v>42248</v>
      </c>
      <c r="K207" s="187">
        <v>42278</v>
      </c>
      <c r="L207" s="187">
        <v>42309</v>
      </c>
      <c r="M207" s="188">
        <v>42339</v>
      </c>
    </row>
    <row r="208" spans="1:13" x14ac:dyDescent="0.35">
      <c r="A208" s="3" t="s">
        <v>0</v>
      </c>
      <c r="B208" s="9">
        <v>0.47399999999999998</v>
      </c>
      <c r="C208" s="172">
        <v>0.47499999999999998</v>
      </c>
      <c r="D208" s="9">
        <v>0.48</v>
      </c>
      <c r="E208" s="9">
        <v>0.49299999999999999</v>
      </c>
      <c r="F208" s="172">
        <v>0.498</v>
      </c>
      <c r="G208" s="9">
        <v>0.502</v>
      </c>
      <c r="H208" s="9">
        <v>0.5</v>
      </c>
      <c r="I208" s="9">
        <v>0.501</v>
      </c>
      <c r="J208" s="9">
        <v>0.50600000000000001</v>
      </c>
      <c r="K208" s="9">
        <v>0.50900000000000001</v>
      </c>
      <c r="L208" s="9">
        <v>0.51400000000000001</v>
      </c>
      <c r="M208" s="9">
        <v>0.51700000000000002</v>
      </c>
    </row>
    <row r="209" spans="1:13" x14ac:dyDescent="0.35">
      <c r="A209" s="3" t="s">
        <v>1</v>
      </c>
      <c r="B209" s="9">
        <v>0.71099999999999997</v>
      </c>
      <c r="C209" s="172">
        <v>0.70899999999999996</v>
      </c>
      <c r="D209" s="9">
        <v>0.72099999999999997</v>
      </c>
      <c r="E209" s="9">
        <v>0.73</v>
      </c>
      <c r="F209" s="172">
        <v>0.73099999999999998</v>
      </c>
      <c r="G209" s="9">
        <v>0.72499999999999998</v>
      </c>
      <c r="H209" s="9">
        <v>0.71799999999999997</v>
      </c>
      <c r="I209" s="9">
        <v>0.70499999999999996</v>
      </c>
      <c r="J209" s="9">
        <v>0.70799999999999996</v>
      </c>
      <c r="K209" s="9">
        <v>0.71799999999999997</v>
      </c>
      <c r="L209" s="9">
        <v>0.72299999999999998</v>
      </c>
      <c r="M209" s="9">
        <v>0.71799999999999997</v>
      </c>
    </row>
    <row r="210" spans="1:13" x14ac:dyDescent="0.35">
      <c r="A210" s="25" t="s">
        <v>71</v>
      </c>
      <c r="B210" s="9">
        <v>1.272</v>
      </c>
      <c r="C210" s="172">
        <v>1.254</v>
      </c>
      <c r="D210" s="9">
        <v>1.25</v>
      </c>
      <c r="E210" s="9">
        <v>1.2609999999999999</v>
      </c>
      <c r="F210" s="172">
        <v>1.278</v>
      </c>
      <c r="G210" s="9">
        <v>1.2769999999999999</v>
      </c>
      <c r="H210" s="9">
        <v>1.2430000000000001</v>
      </c>
      <c r="I210" s="9">
        <v>1.236</v>
      </c>
      <c r="J210" s="9">
        <v>1.1970000000000001</v>
      </c>
      <c r="K210" s="9">
        <v>1.194</v>
      </c>
      <c r="L210" s="9">
        <v>1.1859999999999999</v>
      </c>
      <c r="M210" s="9">
        <v>1.232</v>
      </c>
    </row>
    <row r="211" spans="1:13" x14ac:dyDescent="0.35">
      <c r="A211" s="3" t="s">
        <v>2</v>
      </c>
      <c r="B211" s="9">
        <v>0.78900000000000003</v>
      </c>
      <c r="C211" s="172">
        <v>0.81499999999999995</v>
      </c>
      <c r="D211" s="9">
        <v>0.83099999999999996</v>
      </c>
      <c r="E211" s="9">
        <v>0.82899999999999996</v>
      </c>
      <c r="F211" s="172">
        <v>0.82</v>
      </c>
      <c r="G211" s="9">
        <v>0.81599999999999995</v>
      </c>
      <c r="H211" s="9">
        <v>0.82</v>
      </c>
      <c r="I211" s="9">
        <v>0.79800000000000004</v>
      </c>
      <c r="J211" s="9">
        <v>0.78500000000000003</v>
      </c>
      <c r="K211" s="9">
        <v>0.78300000000000003</v>
      </c>
      <c r="L211" s="9">
        <v>0.79900000000000004</v>
      </c>
      <c r="M211" s="9">
        <v>0.81299999999999994</v>
      </c>
    </row>
    <row r="212" spans="1:13" x14ac:dyDescent="0.35">
      <c r="A212" s="3" t="s">
        <v>3</v>
      </c>
      <c r="B212" s="9">
        <v>1.331</v>
      </c>
      <c r="C212" s="172">
        <v>1.3440000000000001</v>
      </c>
      <c r="D212" s="9">
        <v>1.3240000000000001</v>
      </c>
      <c r="E212" s="9">
        <v>1.341</v>
      </c>
      <c r="F212" s="172">
        <v>1.3149999999999999</v>
      </c>
      <c r="G212" s="9">
        <v>1.3109999999999999</v>
      </c>
      <c r="H212" s="9">
        <v>1.2909999999999999</v>
      </c>
      <c r="I212" s="9">
        <v>1.294</v>
      </c>
      <c r="J212" s="9">
        <v>1.29</v>
      </c>
      <c r="K212" s="9">
        <v>1.302</v>
      </c>
      <c r="L212" s="9">
        <v>1.32</v>
      </c>
      <c r="M212" s="9">
        <v>1.339</v>
      </c>
    </row>
    <row r="213" spans="1:13" x14ac:dyDescent="0.35">
      <c r="A213" s="25" t="s">
        <v>70</v>
      </c>
      <c r="B213" s="9">
        <v>1.66</v>
      </c>
      <c r="C213" s="172">
        <v>1.659</v>
      </c>
      <c r="D213" s="9">
        <v>1.6619999999999999</v>
      </c>
      <c r="E213" s="9">
        <v>1.6619999999999999</v>
      </c>
      <c r="F213" s="172">
        <v>1.6439999999999999</v>
      </c>
      <c r="G213" s="9">
        <v>1.6339999999999999</v>
      </c>
      <c r="H213" s="9">
        <v>1.6180000000000001</v>
      </c>
      <c r="I213" s="9">
        <v>1.6060000000000001</v>
      </c>
      <c r="J213" s="9">
        <v>1.6</v>
      </c>
      <c r="K213" s="9">
        <v>1.615</v>
      </c>
      <c r="L213" s="9">
        <v>1.641</v>
      </c>
      <c r="M213" s="9">
        <v>1.6439999999999999</v>
      </c>
    </row>
    <row r="214" spans="1:13" x14ac:dyDescent="0.35">
      <c r="A214" s="27" t="s">
        <v>13</v>
      </c>
      <c r="B214" s="171">
        <v>0.754</v>
      </c>
      <c r="C214" s="171">
        <v>0.74299999999999999</v>
      </c>
      <c r="D214" s="171">
        <v>0.753</v>
      </c>
      <c r="E214" s="171">
        <v>0.77800000000000002</v>
      </c>
      <c r="F214" s="171">
        <v>0.77500000000000002</v>
      </c>
      <c r="G214" s="171">
        <v>0.77700000000000002</v>
      </c>
      <c r="H214" s="171">
        <v>0.76600000000000001</v>
      </c>
      <c r="I214" s="171">
        <v>0.76600000000000001</v>
      </c>
      <c r="J214" s="171">
        <v>0.75900000000000001</v>
      </c>
      <c r="K214" s="171">
        <v>0.76200000000000001</v>
      </c>
      <c r="L214" s="171">
        <v>0.77500000000000002</v>
      </c>
      <c r="M214" s="171">
        <v>0.78900000000000003</v>
      </c>
    </row>
    <row r="215" spans="1:13" x14ac:dyDescent="0.35">
      <c r="A215" s="27"/>
    </row>
    <row r="216" spans="1:13" x14ac:dyDescent="0.35">
      <c r="A216" s="3"/>
      <c r="E216" s="109"/>
    </row>
    <row r="217" spans="1:13" ht="15" thickBot="1" x14ac:dyDescent="0.4">
      <c r="A217" s="3"/>
      <c r="B217" s="333" t="s">
        <v>668</v>
      </c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</row>
    <row r="218" spans="1:13" x14ac:dyDescent="0.35">
      <c r="A218" s="3"/>
      <c r="B218" s="186">
        <v>42005</v>
      </c>
      <c r="C218" s="187">
        <v>42036</v>
      </c>
      <c r="D218" s="187">
        <v>42064</v>
      </c>
      <c r="E218" s="187">
        <v>42095</v>
      </c>
      <c r="F218" s="187">
        <v>42125</v>
      </c>
      <c r="G218" s="187">
        <v>42156</v>
      </c>
      <c r="H218" s="187">
        <v>42186</v>
      </c>
      <c r="I218" s="187">
        <v>42217</v>
      </c>
      <c r="J218" s="187">
        <v>42248</v>
      </c>
      <c r="K218" s="187">
        <v>42278</v>
      </c>
      <c r="L218" s="187">
        <v>42309</v>
      </c>
      <c r="M218" s="188">
        <v>42339</v>
      </c>
    </row>
    <row r="219" spans="1:13" x14ac:dyDescent="0.35">
      <c r="A219" s="3" t="s">
        <v>33</v>
      </c>
      <c r="B219" s="154">
        <v>13545</v>
      </c>
      <c r="C219" s="154">
        <v>13690</v>
      </c>
      <c r="D219" s="205">
        <v>12004</v>
      </c>
      <c r="E219" s="154">
        <v>10007</v>
      </c>
      <c r="F219" s="154">
        <v>12383</v>
      </c>
      <c r="G219" s="205">
        <v>12787</v>
      </c>
      <c r="H219" s="154">
        <v>11117</v>
      </c>
      <c r="I219" s="154">
        <v>14519</v>
      </c>
      <c r="J219" s="154">
        <v>12296</v>
      </c>
      <c r="K219" s="154">
        <v>11019</v>
      </c>
      <c r="L219" s="154">
        <v>11980</v>
      </c>
      <c r="M219" s="154">
        <v>11312</v>
      </c>
    </row>
    <row r="220" spans="1:13" x14ac:dyDescent="0.35">
      <c r="A220" s="3" t="s">
        <v>34</v>
      </c>
      <c r="B220" s="154">
        <v>1323</v>
      </c>
      <c r="C220" s="154">
        <v>1436</v>
      </c>
      <c r="D220" s="205">
        <v>1136</v>
      </c>
      <c r="E220" s="154">
        <v>956</v>
      </c>
      <c r="F220" s="154">
        <v>1134</v>
      </c>
      <c r="G220" s="205">
        <v>1236</v>
      </c>
      <c r="H220" s="154">
        <v>1164</v>
      </c>
      <c r="I220" s="154">
        <v>1111</v>
      </c>
      <c r="J220" s="154">
        <v>1054</v>
      </c>
      <c r="K220" s="154">
        <v>1068</v>
      </c>
      <c r="L220" s="154">
        <v>1041</v>
      </c>
      <c r="M220" s="154">
        <v>1054</v>
      </c>
    </row>
    <row r="221" spans="1:13" x14ac:dyDescent="0.35">
      <c r="A221" s="3" t="s">
        <v>19</v>
      </c>
      <c r="B221" s="154">
        <v>754</v>
      </c>
      <c r="C221" s="154">
        <v>684</v>
      </c>
      <c r="D221" s="205">
        <v>567</v>
      </c>
      <c r="E221" s="154">
        <v>487</v>
      </c>
      <c r="F221" s="154">
        <v>549</v>
      </c>
      <c r="G221" s="205">
        <v>567</v>
      </c>
      <c r="H221" s="154">
        <v>554</v>
      </c>
      <c r="I221" s="154">
        <v>650</v>
      </c>
      <c r="J221" s="154">
        <v>760</v>
      </c>
      <c r="K221" s="154">
        <v>746</v>
      </c>
      <c r="L221" s="154">
        <v>692</v>
      </c>
      <c r="M221" s="154">
        <v>672</v>
      </c>
    </row>
    <row r="222" spans="1:13" x14ac:dyDescent="0.35">
      <c r="A222" s="27" t="s">
        <v>32</v>
      </c>
      <c r="B222" s="201">
        <v>15622</v>
      </c>
      <c r="C222" s="201">
        <v>15810</v>
      </c>
      <c r="D222" s="170">
        <v>13706</v>
      </c>
      <c r="E222" s="170">
        <v>11450</v>
      </c>
      <c r="F222" s="170">
        <v>14065</v>
      </c>
      <c r="G222" s="170">
        <v>14590</v>
      </c>
      <c r="H222" s="170">
        <v>12835</v>
      </c>
      <c r="I222" s="170">
        <v>16280</v>
      </c>
      <c r="J222" s="170">
        <v>14110</v>
      </c>
      <c r="K222" s="170">
        <v>12832</v>
      </c>
      <c r="L222" s="170">
        <v>13712</v>
      </c>
      <c r="M222" s="170">
        <v>13039</v>
      </c>
    </row>
    <row r="223" spans="1:13" ht="11.25" customHeight="1" x14ac:dyDescent="0.35">
      <c r="A223" s="27"/>
      <c r="B223" s="178"/>
      <c r="C223" s="178"/>
      <c r="D223" s="178"/>
      <c r="E223" s="178"/>
      <c r="F223" s="178"/>
      <c r="G223" s="178"/>
      <c r="H223" s="178"/>
      <c r="I223" s="202"/>
      <c r="J223" s="178"/>
      <c r="K223" s="178"/>
      <c r="L223" s="178"/>
      <c r="M223" s="178"/>
    </row>
    <row r="224" spans="1:13" ht="33.75" customHeight="1" x14ac:dyDescent="0.35">
      <c r="A224" s="334" t="s">
        <v>919</v>
      </c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</row>
    <row r="225" spans="1:13" ht="32.25" customHeight="1" x14ac:dyDescent="0.35">
      <c r="A225" s="335" t="s">
        <v>674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</row>
    <row r="226" spans="1:13" ht="7.5" customHeight="1" x14ac:dyDescent="0.35">
      <c r="A226" s="179"/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</row>
    <row r="227" spans="1:13" ht="15.5" x14ac:dyDescent="0.35">
      <c r="A227" s="179">
        <v>2014</v>
      </c>
      <c r="B227" s="336" t="s">
        <v>664</v>
      </c>
      <c r="C227" s="336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</row>
    <row r="228" spans="1:13" ht="24.75" customHeight="1" x14ac:dyDescent="0.35">
      <c r="A228" s="8" t="s">
        <v>72</v>
      </c>
      <c r="B228" s="92">
        <v>21</v>
      </c>
      <c r="C228" s="92">
        <v>19</v>
      </c>
      <c r="D228" s="92">
        <v>21</v>
      </c>
      <c r="E228" s="92">
        <v>21</v>
      </c>
      <c r="F228" s="92">
        <v>21</v>
      </c>
      <c r="G228" s="92">
        <v>21</v>
      </c>
      <c r="H228" s="92">
        <v>22</v>
      </c>
      <c r="I228" s="92">
        <v>21</v>
      </c>
      <c r="J228" s="92">
        <v>21</v>
      </c>
      <c r="K228" s="92">
        <v>23</v>
      </c>
      <c r="L228" s="92">
        <v>19</v>
      </c>
      <c r="M228" s="92">
        <v>22</v>
      </c>
    </row>
    <row r="229" spans="1:13" ht="15" customHeight="1" thickBot="1" x14ac:dyDescent="0.4">
      <c r="A229" s="3"/>
      <c r="B229" s="333" t="s">
        <v>665</v>
      </c>
      <c r="C229" s="333"/>
      <c r="D229" s="333"/>
      <c r="E229" s="333"/>
      <c r="F229" s="333"/>
      <c r="G229" s="333"/>
      <c r="H229" s="333"/>
      <c r="I229" s="333"/>
      <c r="J229" s="333"/>
      <c r="K229" s="333"/>
      <c r="L229" s="333"/>
      <c r="M229" s="333"/>
    </row>
    <row r="230" spans="1:13" x14ac:dyDescent="0.35">
      <c r="A230" s="3"/>
      <c r="B230" s="186">
        <v>41640</v>
      </c>
      <c r="C230" s="187">
        <v>41681</v>
      </c>
      <c r="D230" s="187">
        <v>41709</v>
      </c>
      <c r="E230" s="187">
        <v>41740</v>
      </c>
      <c r="F230" s="187">
        <v>41770</v>
      </c>
      <c r="G230" s="187">
        <v>41801</v>
      </c>
      <c r="H230" s="187">
        <v>41831</v>
      </c>
      <c r="I230" s="187">
        <v>41862</v>
      </c>
      <c r="J230" s="187">
        <v>41893</v>
      </c>
      <c r="K230" s="187">
        <v>41923</v>
      </c>
      <c r="L230" s="187">
        <v>41954</v>
      </c>
      <c r="M230" s="188">
        <v>41984</v>
      </c>
    </row>
    <row r="231" spans="1:13" x14ac:dyDescent="0.35">
      <c r="A231" s="3" t="s">
        <v>0</v>
      </c>
      <c r="B231" s="154">
        <v>6303</v>
      </c>
      <c r="C231" s="154">
        <v>6846</v>
      </c>
      <c r="D231" s="205">
        <v>7036</v>
      </c>
      <c r="E231" s="154">
        <v>5976</v>
      </c>
      <c r="F231" s="154">
        <v>7594</v>
      </c>
      <c r="G231" s="154">
        <v>6434</v>
      </c>
      <c r="H231" s="154">
        <v>6219</v>
      </c>
      <c r="I231" s="154">
        <v>7297</v>
      </c>
      <c r="J231" s="154">
        <v>8074</v>
      </c>
      <c r="K231" s="154">
        <v>9199</v>
      </c>
      <c r="L231" s="154">
        <v>6271</v>
      </c>
      <c r="M231" s="154">
        <v>6624</v>
      </c>
    </row>
    <row r="232" spans="1:13" x14ac:dyDescent="0.35">
      <c r="A232" s="3" t="s">
        <v>1</v>
      </c>
      <c r="B232" s="154">
        <v>2610</v>
      </c>
      <c r="C232" s="154">
        <v>2829</v>
      </c>
      <c r="D232" s="205">
        <v>3226</v>
      </c>
      <c r="E232" s="154">
        <v>2750</v>
      </c>
      <c r="F232" s="154">
        <v>2169</v>
      </c>
      <c r="G232" s="154">
        <v>2476</v>
      </c>
      <c r="H232" s="154">
        <v>2411</v>
      </c>
      <c r="I232" s="154">
        <v>2287</v>
      </c>
      <c r="J232" s="154">
        <v>3070</v>
      </c>
      <c r="K232" s="154">
        <v>4035</v>
      </c>
      <c r="L232" s="154">
        <v>2042</v>
      </c>
      <c r="M232" s="154">
        <v>3076</v>
      </c>
    </row>
    <row r="233" spans="1:13" x14ac:dyDescent="0.35">
      <c r="A233" s="25" t="s">
        <v>71</v>
      </c>
      <c r="B233" s="154">
        <v>1849</v>
      </c>
      <c r="C233" s="154">
        <v>1825</v>
      </c>
      <c r="D233" s="205">
        <v>1452</v>
      </c>
      <c r="E233" s="154">
        <v>1452</v>
      </c>
      <c r="F233" s="154">
        <v>1407</v>
      </c>
      <c r="G233" s="154">
        <v>1512</v>
      </c>
      <c r="H233" s="154">
        <v>1636</v>
      </c>
      <c r="I233" s="154">
        <v>1449</v>
      </c>
      <c r="J233" s="154">
        <v>1597</v>
      </c>
      <c r="K233" s="154">
        <v>1766</v>
      </c>
      <c r="L233" s="154">
        <v>1923</v>
      </c>
      <c r="M233" s="154">
        <v>1719</v>
      </c>
    </row>
    <row r="234" spans="1:13" x14ac:dyDescent="0.35">
      <c r="A234" s="3" t="s">
        <v>2</v>
      </c>
      <c r="B234" s="154">
        <v>822</v>
      </c>
      <c r="C234" s="154">
        <v>769</v>
      </c>
      <c r="D234" s="205">
        <v>855</v>
      </c>
      <c r="E234" s="154">
        <v>559</v>
      </c>
      <c r="F234" s="154">
        <v>589</v>
      </c>
      <c r="G234" s="154">
        <v>765</v>
      </c>
      <c r="H234" s="154">
        <v>583</v>
      </c>
      <c r="I234" s="154">
        <v>669</v>
      </c>
      <c r="J234" s="154">
        <v>1150</v>
      </c>
      <c r="K234" s="154">
        <v>986</v>
      </c>
      <c r="L234" s="154">
        <v>929</v>
      </c>
      <c r="M234" s="154">
        <v>957</v>
      </c>
    </row>
    <row r="235" spans="1:13" x14ac:dyDescent="0.35">
      <c r="A235" s="3" t="s">
        <v>3</v>
      </c>
      <c r="B235" s="154">
        <v>1031</v>
      </c>
      <c r="C235" s="154">
        <v>1383</v>
      </c>
      <c r="D235" s="205">
        <v>1111</v>
      </c>
      <c r="E235" s="154">
        <v>1159</v>
      </c>
      <c r="F235" s="154">
        <v>915</v>
      </c>
      <c r="G235" s="154">
        <v>1179</v>
      </c>
      <c r="H235" s="154">
        <v>1076</v>
      </c>
      <c r="I235" s="154">
        <v>1058</v>
      </c>
      <c r="J235" s="154">
        <v>1038</v>
      </c>
      <c r="K235" s="154">
        <v>1270</v>
      </c>
      <c r="L235" s="154">
        <v>1310</v>
      </c>
      <c r="M235" s="154">
        <v>952</v>
      </c>
    </row>
    <row r="236" spans="1:13" x14ac:dyDescent="0.35">
      <c r="A236" s="25" t="s">
        <v>70</v>
      </c>
      <c r="B236" s="154">
        <v>331</v>
      </c>
      <c r="C236" s="154">
        <v>351</v>
      </c>
      <c r="D236" s="205">
        <v>382</v>
      </c>
      <c r="E236" s="154">
        <v>321</v>
      </c>
      <c r="F236" s="154">
        <v>324</v>
      </c>
      <c r="G236" s="154">
        <v>325</v>
      </c>
      <c r="H236" s="154">
        <v>319</v>
      </c>
      <c r="I236" s="154">
        <v>281</v>
      </c>
      <c r="J236" s="154">
        <v>325</v>
      </c>
      <c r="K236" s="154">
        <v>330</v>
      </c>
      <c r="L236" s="154">
        <v>477</v>
      </c>
      <c r="M236" s="154">
        <v>293</v>
      </c>
    </row>
    <row r="237" spans="1:13" x14ac:dyDescent="0.35">
      <c r="A237" s="26" t="s">
        <v>13</v>
      </c>
      <c r="B237" s="201">
        <v>12946</v>
      </c>
      <c r="C237" s="201">
        <v>14002</v>
      </c>
      <c r="D237" s="170">
        <v>14062</v>
      </c>
      <c r="E237" s="201">
        <v>12218</v>
      </c>
      <c r="F237" s="201">
        <v>12998</v>
      </c>
      <c r="G237" s="201">
        <v>12691</v>
      </c>
      <c r="H237" s="201">
        <v>12243</v>
      </c>
      <c r="I237" s="201">
        <v>13040</v>
      </c>
      <c r="J237" s="201">
        <v>15254</v>
      </c>
      <c r="K237" s="201">
        <v>17586</v>
      </c>
      <c r="L237" s="201">
        <v>12953</v>
      </c>
      <c r="M237" s="201">
        <v>13623</v>
      </c>
    </row>
    <row r="238" spans="1:13" x14ac:dyDescent="0.35">
      <c r="A238" s="26"/>
    </row>
    <row r="239" spans="1:13" x14ac:dyDescent="0.35">
      <c r="A239" s="26"/>
    </row>
    <row r="240" spans="1:13" ht="15" thickBot="1" x14ac:dyDescent="0.4">
      <c r="A240" s="3"/>
      <c r="B240" s="333" t="s">
        <v>666</v>
      </c>
      <c r="C240" s="333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</row>
    <row r="241" spans="1:13" x14ac:dyDescent="0.35">
      <c r="A241" s="3"/>
      <c r="B241" s="186">
        <v>41640</v>
      </c>
      <c r="C241" s="187">
        <v>41681</v>
      </c>
      <c r="D241" s="187">
        <v>41709</v>
      </c>
      <c r="E241" s="187">
        <v>41740</v>
      </c>
      <c r="F241" s="187">
        <v>41770</v>
      </c>
      <c r="G241" s="214">
        <v>41801</v>
      </c>
      <c r="H241" s="187">
        <v>41831</v>
      </c>
      <c r="I241" s="187">
        <v>41862</v>
      </c>
      <c r="J241" s="187">
        <v>41893</v>
      </c>
      <c r="K241" s="187">
        <v>41923</v>
      </c>
      <c r="L241" s="187">
        <v>41954</v>
      </c>
      <c r="M241" s="188">
        <v>41984</v>
      </c>
    </row>
    <row r="242" spans="1:13" x14ac:dyDescent="0.35">
      <c r="A242" s="3" t="s">
        <v>0</v>
      </c>
      <c r="B242" s="154">
        <v>5773</v>
      </c>
      <c r="C242" s="154">
        <v>6027</v>
      </c>
      <c r="D242" s="205">
        <v>6725</v>
      </c>
      <c r="E242" s="154">
        <v>6612</v>
      </c>
      <c r="F242" s="154">
        <v>6869</v>
      </c>
      <c r="G242" s="205">
        <v>6668</v>
      </c>
      <c r="H242" s="154">
        <v>6741</v>
      </c>
      <c r="I242" s="154">
        <v>6643.3305781250001</v>
      </c>
      <c r="J242" s="154">
        <v>7181</v>
      </c>
      <c r="K242" s="154">
        <v>8221</v>
      </c>
      <c r="L242" s="154">
        <v>7941</v>
      </c>
      <c r="M242" s="205">
        <v>7445</v>
      </c>
    </row>
    <row r="243" spans="1:13" x14ac:dyDescent="0.35">
      <c r="A243" s="3" t="s">
        <v>1</v>
      </c>
      <c r="B243" s="154">
        <v>2440</v>
      </c>
      <c r="C243" s="154">
        <v>2636</v>
      </c>
      <c r="D243" s="205">
        <v>2890</v>
      </c>
      <c r="E243" s="154">
        <v>2938</v>
      </c>
      <c r="F243" s="154">
        <v>2715</v>
      </c>
      <c r="G243" s="205">
        <v>2465</v>
      </c>
      <c r="H243" s="154">
        <v>2353</v>
      </c>
      <c r="I243" s="154">
        <v>2391.5306875000001</v>
      </c>
      <c r="J243" s="154">
        <v>2586</v>
      </c>
      <c r="K243" s="154">
        <v>3158</v>
      </c>
      <c r="L243" s="154">
        <v>3112</v>
      </c>
      <c r="M243" s="205">
        <v>3114</v>
      </c>
    </row>
    <row r="244" spans="1:13" x14ac:dyDescent="0.35">
      <c r="A244" s="25" t="s">
        <v>71</v>
      </c>
      <c r="B244" s="154">
        <v>1644</v>
      </c>
      <c r="C244" s="154">
        <v>1737</v>
      </c>
      <c r="D244" s="205">
        <v>1705</v>
      </c>
      <c r="E244" s="154">
        <v>1568</v>
      </c>
      <c r="F244" s="154">
        <v>1437</v>
      </c>
      <c r="G244" s="205">
        <v>1457</v>
      </c>
      <c r="H244" s="154">
        <v>1520</v>
      </c>
      <c r="I244" s="154">
        <v>1533.570203125</v>
      </c>
      <c r="J244" s="154">
        <v>1562</v>
      </c>
      <c r="K244" s="154">
        <v>1609</v>
      </c>
      <c r="L244" s="154">
        <v>1757</v>
      </c>
      <c r="M244" s="205">
        <v>1797</v>
      </c>
    </row>
    <row r="245" spans="1:13" x14ac:dyDescent="0.35">
      <c r="A245" s="3" t="s">
        <v>2</v>
      </c>
      <c r="B245" s="154">
        <v>767</v>
      </c>
      <c r="C245" s="154">
        <v>784</v>
      </c>
      <c r="D245" s="205">
        <v>817</v>
      </c>
      <c r="E245" s="154">
        <v>726</v>
      </c>
      <c r="F245" s="154">
        <v>668</v>
      </c>
      <c r="G245" s="205">
        <v>638</v>
      </c>
      <c r="H245" s="154">
        <v>645</v>
      </c>
      <c r="I245" s="154">
        <v>670.87156249999998</v>
      </c>
      <c r="J245" s="154">
        <v>797</v>
      </c>
      <c r="K245" s="154">
        <v>937</v>
      </c>
      <c r="L245" s="154">
        <v>1024</v>
      </c>
      <c r="M245" s="205">
        <v>959</v>
      </c>
    </row>
    <row r="246" spans="1:13" x14ac:dyDescent="0.35">
      <c r="A246" s="3" t="s">
        <v>3</v>
      </c>
      <c r="B246" s="154">
        <v>1011</v>
      </c>
      <c r="C246" s="154">
        <v>1058</v>
      </c>
      <c r="D246" s="205">
        <v>1168</v>
      </c>
      <c r="E246" s="154">
        <v>1212</v>
      </c>
      <c r="F246" s="154">
        <v>1062</v>
      </c>
      <c r="G246" s="205">
        <v>1084</v>
      </c>
      <c r="H246" s="154">
        <v>1057</v>
      </c>
      <c r="I246" s="154">
        <v>1103.971359375</v>
      </c>
      <c r="J246" s="154">
        <v>1058</v>
      </c>
      <c r="K246" s="154">
        <v>1127</v>
      </c>
      <c r="L246" s="154">
        <v>1205</v>
      </c>
      <c r="M246" s="205">
        <v>1173</v>
      </c>
    </row>
    <row r="247" spans="1:13" x14ac:dyDescent="0.35">
      <c r="A247" s="25" t="s">
        <v>70</v>
      </c>
      <c r="B247" s="154">
        <v>328</v>
      </c>
      <c r="C247" s="154">
        <v>318</v>
      </c>
      <c r="D247" s="205">
        <v>355</v>
      </c>
      <c r="E247" s="154">
        <v>351</v>
      </c>
      <c r="F247" s="154">
        <v>342</v>
      </c>
      <c r="G247" s="205">
        <v>323</v>
      </c>
      <c r="H247" s="154">
        <v>322</v>
      </c>
      <c r="I247" s="154">
        <v>308.13546874999997</v>
      </c>
      <c r="J247" s="154">
        <v>308</v>
      </c>
      <c r="K247" s="154">
        <v>312</v>
      </c>
      <c r="L247" s="154">
        <v>373</v>
      </c>
      <c r="M247" s="205">
        <v>361</v>
      </c>
    </row>
    <row r="248" spans="1:13" x14ac:dyDescent="0.35">
      <c r="A248" s="26" t="s">
        <v>13</v>
      </c>
      <c r="B248" s="201">
        <v>11964</v>
      </c>
      <c r="C248" s="201">
        <v>12561</v>
      </c>
      <c r="D248" s="170">
        <v>13659</v>
      </c>
      <c r="E248" s="170">
        <v>13408</v>
      </c>
      <c r="F248" s="170">
        <v>13093</v>
      </c>
      <c r="G248" s="170">
        <v>12636</v>
      </c>
      <c r="H248" s="170">
        <v>12638</v>
      </c>
      <c r="I248" s="170">
        <v>12651.409859375</v>
      </c>
      <c r="J248" s="170">
        <v>13493</v>
      </c>
      <c r="K248" s="170">
        <v>15364</v>
      </c>
      <c r="L248" s="170">
        <v>15411</v>
      </c>
      <c r="M248" s="170">
        <v>14848</v>
      </c>
    </row>
    <row r="249" spans="1:13" x14ac:dyDescent="0.35">
      <c r="A249" s="26"/>
    </row>
    <row r="250" spans="1:13" x14ac:dyDescent="0.35">
      <c r="A250" s="3"/>
    </row>
    <row r="251" spans="1:13" ht="15" thickBot="1" x14ac:dyDescent="0.4">
      <c r="A251" s="3"/>
      <c r="B251" s="333" t="s">
        <v>895</v>
      </c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</row>
    <row r="252" spans="1:13" x14ac:dyDescent="0.35">
      <c r="A252" s="3"/>
      <c r="B252" s="186">
        <v>41640</v>
      </c>
      <c r="C252" s="187">
        <v>41681</v>
      </c>
      <c r="D252" s="187">
        <v>41709</v>
      </c>
      <c r="E252" s="187">
        <v>41740</v>
      </c>
      <c r="F252" s="187">
        <v>41770</v>
      </c>
      <c r="G252" s="187">
        <v>41801</v>
      </c>
      <c r="H252" s="187">
        <v>41831</v>
      </c>
      <c r="I252" s="187">
        <v>41862</v>
      </c>
      <c r="J252" s="187">
        <v>41893</v>
      </c>
      <c r="K252" s="187">
        <v>41923</v>
      </c>
      <c r="L252" s="187">
        <v>41954</v>
      </c>
      <c r="M252" s="188">
        <v>41984</v>
      </c>
    </row>
    <row r="253" spans="1:13" x14ac:dyDescent="0.35">
      <c r="A253" s="3" t="s">
        <v>0</v>
      </c>
      <c r="B253" s="9">
        <v>0.499</v>
      </c>
      <c r="C253" s="172">
        <v>0.49199999999999999</v>
      </c>
      <c r="D253" s="9">
        <v>0.48099999999999998</v>
      </c>
      <c r="E253" s="9">
        <v>0.48199999999999998</v>
      </c>
      <c r="F253" s="172">
        <v>0.47599999999999998</v>
      </c>
      <c r="G253" s="9">
        <v>0.47299999999999998</v>
      </c>
      <c r="H253" s="9">
        <v>0.47</v>
      </c>
      <c r="I253" s="9">
        <v>0.47299999999999998</v>
      </c>
      <c r="J253" s="9">
        <v>0.47299999999999998</v>
      </c>
      <c r="K253" s="9">
        <v>0.46700000000000003</v>
      </c>
      <c r="L253" s="9">
        <v>0.47099999999999997</v>
      </c>
      <c r="M253" s="9">
        <v>0.47199999999999998</v>
      </c>
    </row>
    <row r="254" spans="1:13" x14ac:dyDescent="0.35">
      <c r="A254" s="3" t="s">
        <v>1</v>
      </c>
      <c r="B254" s="9">
        <v>0.71899999999999997</v>
      </c>
      <c r="C254" s="172">
        <v>0.72</v>
      </c>
      <c r="D254" s="9">
        <v>0.71199999999999997</v>
      </c>
      <c r="E254" s="9">
        <v>0.70499999999999996</v>
      </c>
      <c r="F254" s="172">
        <v>0.71199999999999997</v>
      </c>
      <c r="G254" s="9">
        <v>0.71399999999999997</v>
      </c>
      <c r="H254" s="9">
        <v>0.70399999999999996</v>
      </c>
      <c r="I254" s="9">
        <v>0.69499999999999995</v>
      </c>
      <c r="J254" s="9">
        <v>0.68700000000000006</v>
      </c>
      <c r="K254" s="9">
        <v>0.68400000000000005</v>
      </c>
      <c r="L254" s="9">
        <v>0.69199999999999995</v>
      </c>
      <c r="M254" s="9">
        <v>0.69699999999999995</v>
      </c>
    </row>
    <row r="255" spans="1:13" x14ac:dyDescent="0.35">
      <c r="A255" s="25" t="s">
        <v>71</v>
      </c>
      <c r="B255" s="9">
        <v>1.3029999999999999</v>
      </c>
      <c r="C255" s="172">
        <v>1.325</v>
      </c>
      <c r="D255" s="9">
        <v>1.3640000000000001</v>
      </c>
      <c r="E255" s="9">
        <v>1.397</v>
      </c>
      <c r="F255" s="172">
        <v>1.34</v>
      </c>
      <c r="G255" s="9">
        <v>1.298</v>
      </c>
      <c r="H255" s="9">
        <v>1.25</v>
      </c>
      <c r="I255" s="9">
        <v>1.2589999999999999</v>
      </c>
      <c r="J255" s="9">
        <v>1.2909999999999999</v>
      </c>
      <c r="K255" s="9">
        <v>1.302</v>
      </c>
      <c r="L255" s="9">
        <v>1.2989999999999999</v>
      </c>
      <c r="M255" s="9">
        <v>1.2789999999999999</v>
      </c>
    </row>
    <row r="256" spans="1:13" x14ac:dyDescent="0.35">
      <c r="A256" s="3" t="s">
        <v>2</v>
      </c>
      <c r="B256" s="9">
        <v>0.82299999999999995</v>
      </c>
      <c r="C256" s="172">
        <v>0.80600000000000005</v>
      </c>
      <c r="D256" s="9">
        <v>0.80400000000000005</v>
      </c>
      <c r="E256" s="9">
        <v>0.82199999999999995</v>
      </c>
      <c r="F256" s="172">
        <v>0.85299999999999998</v>
      </c>
      <c r="G256" s="9">
        <v>0.86099999999999999</v>
      </c>
      <c r="H256" s="9">
        <v>0.85</v>
      </c>
      <c r="I256" s="9">
        <v>0.83</v>
      </c>
      <c r="J256" s="9">
        <v>0.78800000000000003</v>
      </c>
      <c r="K256" s="9">
        <v>0.75900000000000001</v>
      </c>
      <c r="L256" s="9">
        <v>0.746</v>
      </c>
      <c r="M256" s="9">
        <v>0.76</v>
      </c>
    </row>
    <row r="257" spans="1:13" x14ac:dyDescent="0.35">
      <c r="A257" s="3" t="s">
        <v>3</v>
      </c>
      <c r="B257" s="9">
        <v>1.3540000000000001</v>
      </c>
      <c r="C257" s="172">
        <v>1.36</v>
      </c>
      <c r="D257" s="9">
        <v>1.369</v>
      </c>
      <c r="E257" s="9">
        <v>1.3919999999999999</v>
      </c>
      <c r="F257" s="172">
        <v>1.409</v>
      </c>
      <c r="G257" s="9">
        <v>1.43</v>
      </c>
      <c r="H257" s="9">
        <v>1.409</v>
      </c>
      <c r="I257" s="9">
        <v>1.3979999999999999</v>
      </c>
      <c r="J257" s="9">
        <v>1.3620000000000001</v>
      </c>
      <c r="K257" s="9">
        <v>1.331</v>
      </c>
      <c r="L257" s="9">
        <v>1.3169999999999999</v>
      </c>
      <c r="M257" s="9">
        <v>1.321</v>
      </c>
    </row>
    <row r="258" spans="1:13" x14ac:dyDescent="0.35">
      <c r="A258" s="25" t="s">
        <v>70</v>
      </c>
      <c r="B258" s="9">
        <v>1.698</v>
      </c>
      <c r="C258" s="172">
        <v>1.7010000000000001</v>
      </c>
      <c r="D258" s="9">
        <v>1.7070000000000001</v>
      </c>
      <c r="E258" s="9">
        <v>1.712</v>
      </c>
      <c r="F258" s="172">
        <v>1.7230000000000001</v>
      </c>
      <c r="G258" s="9">
        <v>1.7150000000000001</v>
      </c>
      <c r="H258" s="9">
        <v>1.712</v>
      </c>
      <c r="I258" s="9">
        <v>1.7090000000000001</v>
      </c>
      <c r="J258" s="9">
        <v>1.7070000000000001</v>
      </c>
      <c r="K258" s="9">
        <v>1.6919999999999999</v>
      </c>
      <c r="L258" s="9">
        <v>1.677</v>
      </c>
      <c r="M258" s="9">
        <v>1.6639999999999999</v>
      </c>
    </row>
    <row r="259" spans="1:13" x14ac:dyDescent="0.35">
      <c r="A259" s="27" t="s">
        <v>13</v>
      </c>
      <c r="B259" s="171">
        <v>0.78</v>
      </c>
      <c r="C259" s="171">
        <v>0.77800000000000002</v>
      </c>
      <c r="D259" s="171">
        <v>0.76700000000000002</v>
      </c>
      <c r="E259" s="171">
        <v>0.76900000000000002</v>
      </c>
      <c r="F259" s="171">
        <v>0.747</v>
      </c>
      <c r="G259" s="171">
        <v>0.749</v>
      </c>
      <c r="H259" s="171">
        <v>0.73699999999999999</v>
      </c>
      <c r="I259" s="171">
        <v>0.74</v>
      </c>
      <c r="J259" s="171">
        <v>0.72499999999999998</v>
      </c>
      <c r="K259" s="171">
        <v>0.70499999999999996</v>
      </c>
      <c r="L259" s="171">
        <v>0.72399999999999998</v>
      </c>
      <c r="M259" s="171">
        <v>0.73099999999999998</v>
      </c>
    </row>
    <row r="260" spans="1:13" x14ac:dyDescent="0.35">
      <c r="A260" s="27"/>
    </row>
    <row r="261" spans="1:13" x14ac:dyDescent="0.35">
      <c r="A261" s="3"/>
      <c r="E261" s="109"/>
    </row>
    <row r="262" spans="1:13" ht="15" thickBot="1" x14ac:dyDescent="0.4">
      <c r="A262" s="3"/>
      <c r="B262" s="333" t="s">
        <v>668</v>
      </c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</row>
    <row r="263" spans="1:13" x14ac:dyDescent="0.35">
      <c r="A263" s="3"/>
      <c r="B263" s="186">
        <v>41640</v>
      </c>
      <c r="C263" s="187">
        <v>41681</v>
      </c>
      <c r="D263" s="187">
        <v>41709</v>
      </c>
      <c r="E263" s="187">
        <v>41740</v>
      </c>
      <c r="F263" s="187">
        <v>41770</v>
      </c>
      <c r="G263" s="187">
        <v>41801</v>
      </c>
      <c r="H263" s="187">
        <v>41831</v>
      </c>
      <c r="I263" s="187">
        <v>41862</v>
      </c>
      <c r="J263" s="187">
        <v>41893</v>
      </c>
      <c r="K263" s="187">
        <v>41923</v>
      </c>
      <c r="L263" s="187">
        <v>41954</v>
      </c>
      <c r="M263" s="188">
        <v>41984</v>
      </c>
    </row>
    <row r="264" spans="1:13" x14ac:dyDescent="0.35">
      <c r="A264" s="3" t="s">
        <v>33</v>
      </c>
      <c r="B264" s="154">
        <v>11003</v>
      </c>
      <c r="C264" s="154">
        <v>12020</v>
      </c>
      <c r="D264" s="205">
        <v>12116</v>
      </c>
      <c r="E264" s="154">
        <v>10575</v>
      </c>
      <c r="F264" s="154">
        <v>11183</v>
      </c>
      <c r="G264" s="205">
        <v>10906</v>
      </c>
      <c r="H264" s="154">
        <v>10517</v>
      </c>
      <c r="I264" s="154">
        <v>11372</v>
      </c>
      <c r="J264" s="154">
        <v>13046</v>
      </c>
      <c r="K264" s="154">
        <v>15377</v>
      </c>
      <c r="L264" s="154">
        <v>11355</v>
      </c>
      <c r="M264" s="154">
        <v>11882</v>
      </c>
    </row>
    <row r="265" spans="1:13" x14ac:dyDescent="0.35">
      <c r="A265" s="3" t="s">
        <v>34</v>
      </c>
      <c r="B265" s="154">
        <v>1116</v>
      </c>
      <c r="C265" s="154">
        <v>1231</v>
      </c>
      <c r="D265" s="205">
        <v>1194</v>
      </c>
      <c r="E265" s="154">
        <v>1029</v>
      </c>
      <c r="F265" s="154">
        <v>1181</v>
      </c>
      <c r="G265" s="205">
        <v>1091</v>
      </c>
      <c r="H265" s="154">
        <v>1053</v>
      </c>
      <c r="I265" s="154">
        <v>1133</v>
      </c>
      <c r="J265" s="154">
        <v>1445</v>
      </c>
      <c r="K265" s="154">
        <v>1484</v>
      </c>
      <c r="L265" s="154">
        <v>993</v>
      </c>
      <c r="M265" s="154">
        <v>1133</v>
      </c>
    </row>
    <row r="266" spans="1:13" x14ac:dyDescent="0.35">
      <c r="A266" s="3" t="s">
        <v>19</v>
      </c>
      <c r="B266" s="154">
        <v>827</v>
      </c>
      <c r="C266" s="154">
        <v>751</v>
      </c>
      <c r="D266" s="205">
        <v>752</v>
      </c>
      <c r="E266" s="154">
        <v>614</v>
      </c>
      <c r="F266" s="154">
        <v>634</v>
      </c>
      <c r="G266" s="205">
        <v>694</v>
      </c>
      <c r="H266" s="154">
        <v>673</v>
      </c>
      <c r="I266" s="154">
        <v>535</v>
      </c>
      <c r="J266" s="154">
        <v>763</v>
      </c>
      <c r="K266" s="154">
        <v>725</v>
      </c>
      <c r="L266" s="154">
        <v>604</v>
      </c>
      <c r="M266" s="154">
        <v>607</v>
      </c>
    </row>
    <row r="267" spans="1:13" x14ac:dyDescent="0.35">
      <c r="A267" s="27" t="s">
        <v>32</v>
      </c>
      <c r="B267" s="201">
        <v>12946</v>
      </c>
      <c r="C267" s="201">
        <v>14002</v>
      </c>
      <c r="D267" s="170">
        <v>14062</v>
      </c>
      <c r="E267" s="170">
        <v>12218</v>
      </c>
      <c r="F267" s="170">
        <v>12998</v>
      </c>
      <c r="G267" s="170">
        <v>12691</v>
      </c>
      <c r="H267" s="170">
        <v>12243</v>
      </c>
      <c r="I267" s="170">
        <v>13040</v>
      </c>
      <c r="J267" s="170">
        <v>15254</v>
      </c>
      <c r="K267" s="170">
        <v>17586</v>
      </c>
      <c r="L267" s="170">
        <v>12953</v>
      </c>
      <c r="M267" s="170">
        <v>13623</v>
      </c>
    </row>
    <row r="268" spans="1:13" ht="11.25" customHeight="1" x14ac:dyDescent="0.35">
      <c r="A268" s="27"/>
      <c r="B268" s="178"/>
      <c r="C268" s="178"/>
      <c r="D268" s="178"/>
      <c r="E268" s="178"/>
      <c r="F268" s="178"/>
      <c r="G268" s="178"/>
      <c r="H268" s="178"/>
      <c r="I268" s="202"/>
      <c r="J268" s="178"/>
      <c r="K268" s="178"/>
      <c r="L268" s="178"/>
      <c r="M268" s="178"/>
    </row>
    <row r="269" spans="1:13" ht="30" customHeight="1" x14ac:dyDescent="0.35">
      <c r="A269" s="335" t="s">
        <v>919</v>
      </c>
      <c r="B269" s="335"/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</row>
    <row r="270" spans="1:13" ht="32.25" customHeight="1" x14ac:dyDescent="0.35">
      <c r="A270" s="335" t="s">
        <v>674</v>
      </c>
      <c r="B270" s="335"/>
      <c r="C270" s="335"/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</row>
    <row r="271" spans="1:13" ht="9" customHeight="1" x14ac:dyDescent="0.35"/>
    <row r="272" spans="1:13" ht="15.5" x14ac:dyDescent="0.35">
      <c r="A272" s="179">
        <v>2013</v>
      </c>
      <c r="B272" s="336" t="s">
        <v>664</v>
      </c>
      <c r="C272" s="336"/>
      <c r="D272" s="336"/>
      <c r="E272" s="336"/>
      <c r="F272" s="336"/>
      <c r="G272" s="336"/>
      <c r="H272" s="336"/>
      <c r="I272" s="336"/>
      <c r="J272" s="336"/>
      <c r="K272" s="336"/>
      <c r="L272" s="336"/>
      <c r="M272" s="336"/>
    </row>
    <row r="273" spans="1:13" x14ac:dyDescent="0.35">
      <c r="A273" s="8" t="s">
        <v>72</v>
      </c>
      <c r="B273" s="92">
        <v>21</v>
      </c>
      <c r="C273" s="92">
        <v>19</v>
      </c>
      <c r="D273" s="92">
        <v>20</v>
      </c>
      <c r="E273" s="92">
        <v>22</v>
      </c>
      <c r="F273" s="92">
        <v>22</v>
      </c>
      <c r="G273" s="92">
        <v>20</v>
      </c>
      <c r="H273" s="92">
        <v>22</v>
      </c>
      <c r="I273" s="92">
        <v>22</v>
      </c>
      <c r="J273" s="92">
        <v>20</v>
      </c>
      <c r="K273" s="92">
        <v>23</v>
      </c>
      <c r="L273" s="92">
        <v>20</v>
      </c>
      <c r="M273" s="92">
        <v>21</v>
      </c>
    </row>
    <row r="274" spans="1:13" ht="15" thickBot="1" x14ac:dyDescent="0.4">
      <c r="A274" s="3"/>
      <c r="B274" s="333" t="s">
        <v>665</v>
      </c>
      <c r="C274" s="333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</row>
    <row r="275" spans="1:13" x14ac:dyDescent="0.35">
      <c r="A275" s="3"/>
      <c r="B275" s="186">
        <v>41275</v>
      </c>
      <c r="C275" s="187">
        <v>41316</v>
      </c>
      <c r="D275" s="187">
        <v>41344</v>
      </c>
      <c r="E275" s="187">
        <v>41375</v>
      </c>
      <c r="F275" s="187">
        <v>41405</v>
      </c>
      <c r="G275" s="187">
        <v>41436</v>
      </c>
      <c r="H275" s="187">
        <v>41466</v>
      </c>
      <c r="I275" s="187">
        <v>41497</v>
      </c>
      <c r="J275" s="187">
        <v>41528</v>
      </c>
      <c r="K275" s="187">
        <v>41558</v>
      </c>
      <c r="L275" s="187">
        <v>41589</v>
      </c>
      <c r="M275" s="188">
        <v>41619</v>
      </c>
    </row>
    <row r="276" spans="1:13" x14ac:dyDescent="0.35">
      <c r="A276" s="3" t="s">
        <v>0</v>
      </c>
      <c r="B276" s="154">
        <v>5328</v>
      </c>
      <c r="C276" s="154">
        <v>6472</v>
      </c>
      <c r="D276" s="205">
        <v>5225</v>
      </c>
      <c r="E276" s="154">
        <v>4272</v>
      </c>
      <c r="F276" s="154">
        <v>7790</v>
      </c>
      <c r="G276" s="154">
        <v>8581</v>
      </c>
      <c r="H276" s="154">
        <v>4968</v>
      </c>
      <c r="I276" s="154">
        <v>6060</v>
      </c>
      <c r="J276" s="154">
        <v>6554</v>
      </c>
      <c r="K276" s="154">
        <v>4868</v>
      </c>
      <c r="L276" s="154">
        <v>6017</v>
      </c>
      <c r="M276" s="154">
        <v>5010</v>
      </c>
    </row>
    <row r="277" spans="1:13" ht="30" customHeight="1" x14ac:dyDescent="0.35">
      <c r="A277" s="3" t="s">
        <v>1</v>
      </c>
      <c r="B277" s="154">
        <v>2108</v>
      </c>
      <c r="C277" s="154">
        <v>2686</v>
      </c>
      <c r="D277" s="205">
        <v>3059</v>
      </c>
      <c r="E277" s="154">
        <v>2720</v>
      </c>
      <c r="F277" s="154">
        <v>2773</v>
      </c>
      <c r="G277" s="154">
        <v>3810</v>
      </c>
      <c r="H277" s="154">
        <v>2029</v>
      </c>
      <c r="I277" s="154">
        <v>2351</v>
      </c>
      <c r="J277" s="154">
        <v>2888</v>
      </c>
      <c r="K277" s="154">
        <v>2682</v>
      </c>
      <c r="L277" s="154">
        <v>2213</v>
      </c>
      <c r="M277" s="154">
        <v>2487</v>
      </c>
    </row>
    <row r="278" spans="1:13" x14ac:dyDescent="0.35">
      <c r="A278" s="25" t="s">
        <v>71</v>
      </c>
      <c r="B278" s="154">
        <v>1679</v>
      </c>
      <c r="C278" s="154">
        <v>1751</v>
      </c>
      <c r="D278" s="205">
        <v>1764</v>
      </c>
      <c r="E278" s="154">
        <v>1934</v>
      </c>
      <c r="F278" s="154">
        <v>1711</v>
      </c>
      <c r="G278" s="154">
        <v>1738</v>
      </c>
      <c r="H278" s="154">
        <v>1698</v>
      </c>
      <c r="I278" s="154">
        <v>1570</v>
      </c>
      <c r="J278" s="154">
        <v>1555</v>
      </c>
      <c r="K278" s="154">
        <v>1626</v>
      </c>
      <c r="L278" s="154">
        <v>1533</v>
      </c>
      <c r="M278" s="154">
        <v>1547</v>
      </c>
    </row>
    <row r="279" spans="1:13" x14ac:dyDescent="0.35">
      <c r="A279" s="3" t="s">
        <v>2</v>
      </c>
      <c r="B279" s="154">
        <v>900</v>
      </c>
      <c r="C279" s="154">
        <v>1067</v>
      </c>
      <c r="D279" s="205">
        <v>1072</v>
      </c>
      <c r="E279" s="154">
        <v>898</v>
      </c>
      <c r="F279" s="154">
        <v>1031</v>
      </c>
      <c r="G279" s="154">
        <v>1213</v>
      </c>
      <c r="H279" s="154">
        <v>807</v>
      </c>
      <c r="I279" s="154">
        <v>745</v>
      </c>
      <c r="J279" s="154">
        <v>825</v>
      </c>
      <c r="K279" s="154">
        <v>644</v>
      </c>
      <c r="L279" s="154">
        <v>718</v>
      </c>
      <c r="M279" s="154">
        <v>760</v>
      </c>
    </row>
    <row r="280" spans="1:13" ht="24.75" customHeight="1" x14ac:dyDescent="0.35">
      <c r="A280" s="3" t="s">
        <v>3</v>
      </c>
      <c r="B280" s="154">
        <v>1030</v>
      </c>
      <c r="C280" s="154">
        <v>1263</v>
      </c>
      <c r="D280" s="205">
        <v>969</v>
      </c>
      <c r="E280" s="154">
        <v>1210</v>
      </c>
      <c r="F280" s="154">
        <v>958</v>
      </c>
      <c r="G280" s="154">
        <v>1156</v>
      </c>
      <c r="H280" s="154">
        <v>984</v>
      </c>
      <c r="I280" s="154">
        <v>1117</v>
      </c>
      <c r="J280" s="154">
        <v>918</v>
      </c>
      <c r="K280" s="154">
        <v>976</v>
      </c>
      <c r="L280" s="154">
        <v>1220</v>
      </c>
      <c r="M280" s="154">
        <v>793</v>
      </c>
    </row>
    <row r="281" spans="1:13" ht="15" customHeight="1" x14ac:dyDescent="0.35">
      <c r="A281" s="25" t="s">
        <v>70</v>
      </c>
      <c r="B281" s="154">
        <v>384</v>
      </c>
      <c r="C281" s="154">
        <v>439</v>
      </c>
      <c r="D281" s="205">
        <v>368</v>
      </c>
      <c r="E281" s="154">
        <v>532</v>
      </c>
      <c r="F281" s="154">
        <v>444</v>
      </c>
      <c r="G281" s="154">
        <v>435</v>
      </c>
      <c r="H281" s="154">
        <v>376</v>
      </c>
      <c r="I281" s="154">
        <v>374</v>
      </c>
      <c r="J281" s="154">
        <v>327</v>
      </c>
      <c r="K281" s="154">
        <v>302</v>
      </c>
      <c r="L281" s="154">
        <v>379</v>
      </c>
      <c r="M281" s="154">
        <v>276</v>
      </c>
    </row>
    <row r="282" spans="1:13" ht="15" customHeight="1" x14ac:dyDescent="0.35">
      <c r="A282" s="26" t="s">
        <v>13</v>
      </c>
      <c r="B282" s="201">
        <v>11429</v>
      </c>
      <c r="C282" s="201">
        <v>13678</v>
      </c>
      <c r="D282" s="170">
        <v>12458</v>
      </c>
      <c r="E282" s="201">
        <v>11566</v>
      </c>
      <c r="F282" s="201">
        <v>14707</v>
      </c>
      <c r="G282" s="201">
        <v>16933</v>
      </c>
      <c r="H282" s="201">
        <v>10863</v>
      </c>
      <c r="I282" s="201">
        <v>12218</v>
      </c>
      <c r="J282" s="201">
        <v>13067</v>
      </c>
      <c r="K282" s="201">
        <v>11097</v>
      </c>
      <c r="L282" s="201">
        <v>12079</v>
      </c>
      <c r="M282" s="201">
        <v>10873</v>
      </c>
    </row>
    <row r="283" spans="1:13" ht="15" customHeight="1" x14ac:dyDescent="0.35">
      <c r="A283" s="26"/>
    </row>
    <row r="284" spans="1:13" ht="15" customHeight="1" x14ac:dyDescent="0.35">
      <c r="A284" s="26"/>
    </row>
    <row r="285" spans="1:13" ht="15" customHeight="1" thickBot="1" x14ac:dyDescent="0.4">
      <c r="A285" s="3"/>
      <c r="B285" s="333" t="s">
        <v>666</v>
      </c>
      <c r="C285" s="333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</row>
    <row r="286" spans="1:13" ht="15" customHeight="1" x14ac:dyDescent="0.35">
      <c r="A286" s="3"/>
      <c r="B286" s="186">
        <v>41275</v>
      </c>
      <c r="C286" s="187">
        <v>41316</v>
      </c>
      <c r="D286" s="187">
        <v>41344</v>
      </c>
      <c r="E286" s="187">
        <v>41375</v>
      </c>
      <c r="F286" s="187">
        <v>41405</v>
      </c>
      <c r="G286" s="214">
        <v>41436</v>
      </c>
      <c r="H286" s="187">
        <v>41466</v>
      </c>
      <c r="I286" s="187">
        <v>41497</v>
      </c>
      <c r="J286" s="187">
        <v>41528</v>
      </c>
      <c r="K286" s="187">
        <v>41558</v>
      </c>
      <c r="L286" s="187">
        <v>41589</v>
      </c>
      <c r="M286" s="188">
        <v>41619</v>
      </c>
    </row>
    <row r="287" spans="1:13" ht="15" customHeight="1" x14ac:dyDescent="0.35">
      <c r="A287" s="3" t="s">
        <v>0</v>
      </c>
      <c r="B287" s="154">
        <v>4529</v>
      </c>
      <c r="C287" s="154">
        <v>5128</v>
      </c>
      <c r="D287" s="205">
        <v>5656</v>
      </c>
      <c r="E287" s="154">
        <v>5270</v>
      </c>
      <c r="F287" s="154">
        <v>5779</v>
      </c>
      <c r="G287" s="205">
        <v>6827.9419531249978</v>
      </c>
      <c r="H287" s="154">
        <v>7067</v>
      </c>
      <c r="I287" s="154">
        <v>6473</v>
      </c>
      <c r="J287" s="154">
        <v>5839</v>
      </c>
      <c r="K287" s="154">
        <v>5790</v>
      </c>
      <c r="L287" s="154">
        <v>5768</v>
      </c>
      <c r="M287" s="205">
        <v>5274.0788750000002</v>
      </c>
    </row>
    <row r="288" spans="1:13" ht="15" customHeight="1" x14ac:dyDescent="0.35">
      <c r="A288" s="3" t="s">
        <v>1</v>
      </c>
      <c r="B288" s="154">
        <v>2489</v>
      </c>
      <c r="C288" s="154">
        <v>2482</v>
      </c>
      <c r="D288" s="205">
        <v>2608</v>
      </c>
      <c r="E288" s="154">
        <v>2821</v>
      </c>
      <c r="F288" s="154">
        <v>2844</v>
      </c>
      <c r="G288" s="205">
        <v>3078.8737343749999</v>
      </c>
      <c r="H288" s="154">
        <v>2841</v>
      </c>
      <c r="I288" s="154">
        <v>2696</v>
      </c>
      <c r="J288" s="154">
        <v>2408</v>
      </c>
      <c r="K288" s="154">
        <v>2633</v>
      </c>
      <c r="L288" s="154">
        <v>2599</v>
      </c>
      <c r="M288" s="205">
        <v>2471.370203125</v>
      </c>
    </row>
    <row r="289" spans="1:15" ht="15" customHeight="1" x14ac:dyDescent="0.35">
      <c r="A289" s="25" t="s">
        <v>71</v>
      </c>
      <c r="B289" s="154">
        <v>1509</v>
      </c>
      <c r="C289" s="154">
        <v>1587</v>
      </c>
      <c r="D289" s="205">
        <v>1730</v>
      </c>
      <c r="E289" s="154">
        <v>1821</v>
      </c>
      <c r="F289" s="154">
        <v>1804</v>
      </c>
      <c r="G289" s="205">
        <v>1796.1765312499983</v>
      </c>
      <c r="H289" s="154">
        <v>1715</v>
      </c>
      <c r="I289" s="154">
        <v>1667</v>
      </c>
      <c r="J289" s="154">
        <v>1609</v>
      </c>
      <c r="K289" s="154">
        <v>1585</v>
      </c>
      <c r="L289" s="154">
        <v>1574</v>
      </c>
      <c r="M289" s="205">
        <v>1571</v>
      </c>
      <c r="O289" s="109"/>
    </row>
    <row r="290" spans="1:15" ht="15" customHeight="1" x14ac:dyDescent="0.35">
      <c r="A290" s="3" t="s">
        <v>2</v>
      </c>
      <c r="B290" s="154">
        <v>834</v>
      </c>
      <c r="C290" s="154">
        <v>928</v>
      </c>
      <c r="D290" s="205">
        <v>1010</v>
      </c>
      <c r="E290" s="154">
        <v>1008</v>
      </c>
      <c r="F290" s="154">
        <v>998</v>
      </c>
      <c r="G290" s="205">
        <v>1042.0837031249998</v>
      </c>
      <c r="H290" s="154">
        <v>1011</v>
      </c>
      <c r="I290" s="154">
        <v>913</v>
      </c>
      <c r="J290" s="154">
        <v>792</v>
      </c>
      <c r="K290" s="154">
        <v>734</v>
      </c>
      <c r="L290" s="154">
        <v>725</v>
      </c>
      <c r="M290" s="205">
        <v>705</v>
      </c>
    </row>
    <row r="291" spans="1:15" ht="15" customHeight="1" x14ac:dyDescent="0.35">
      <c r="A291" s="3" t="s">
        <v>3</v>
      </c>
      <c r="B291" s="154">
        <v>1002</v>
      </c>
      <c r="C291" s="154">
        <v>1053</v>
      </c>
      <c r="D291" s="205">
        <v>1084</v>
      </c>
      <c r="E291" s="154">
        <v>1148</v>
      </c>
      <c r="F291" s="154">
        <v>1048</v>
      </c>
      <c r="G291" s="205">
        <v>1106.4073906250003</v>
      </c>
      <c r="H291" s="154">
        <v>1029</v>
      </c>
      <c r="I291" s="154">
        <v>1084</v>
      </c>
      <c r="J291" s="154">
        <v>1009</v>
      </c>
      <c r="K291" s="154">
        <v>1006</v>
      </c>
      <c r="L291" s="154">
        <v>1035</v>
      </c>
      <c r="M291" s="205">
        <v>992</v>
      </c>
    </row>
    <row r="292" spans="1:15" ht="15" customHeight="1" x14ac:dyDescent="0.35">
      <c r="A292" s="25" t="s">
        <v>70</v>
      </c>
      <c r="B292" s="154">
        <v>362</v>
      </c>
      <c r="C292" s="154">
        <v>368</v>
      </c>
      <c r="D292" s="205">
        <v>396</v>
      </c>
      <c r="E292" s="154">
        <v>449</v>
      </c>
      <c r="F292" s="154">
        <v>451</v>
      </c>
      <c r="G292" s="205">
        <v>471</v>
      </c>
      <c r="H292" s="154">
        <v>418</v>
      </c>
      <c r="I292" s="154">
        <v>394</v>
      </c>
      <c r="J292" s="154">
        <v>360</v>
      </c>
      <c r="K292" s="154">
        <v>334</v>
      </c>
      <c r="L292" s="154">
        <v>334</v>
      </c>
      <c r="M292" s="205">
        <v>317.29884375</v>
      </c>
    </row>
    <row r="293" spans="1:15" ht="15" customHeight="1" x14ac:dyDescent="0.35">
      <c r="A293" s="26" t="s">
        <v>13</v>
      </c>
      <c r="B293" s="201">
        <v>10724</v>
      </c>
      <c r="C293" s="201">
        <v>11547</v>
      </c>
      <c r="D293" s="170">
        <v>12484</v>
      </c>
      <c r="E293" s="170">
        <v>12516</v>
      </c>
      <c r="F293" s="170">
        <v>12924</v>
      </c>
      <c r="G293" s="170">
        <v>14323</v>
      </c>
      <c r="H293" s="170">
        <v>14081</v>
      </c>
      <c r="I293" s="170">
        <v>13226</v>
      </c>
      <c r="J293" s="170">
        <v>12018</v>
      </c>
      <c r="K293" s="170">
        <v>12083</v>
      </c>
      <c r="L293" s="170">
        <v>12034</v>
      </c>
      <c r="M293" s="170">
        <v>11330.767750000001</v>
      </c>
    </row>
    <row r="294" spans="1:15" ht="15" customHeight="1" x14ac:dyDescent="0.35">
      <c r="A294" s="26"/>
    </row>
    <row r="295" spans="1:15" ht="15" customHeight="1" x14ac:dyDescent="0.35">
      <c r="A295" s="3"/>
    </row>
    <row r="296" spans="1:15" ht="15" customHeight="1" thickBot="1" x14ac:dyDescent="0.4">
      <c r="A296" s="3"/>
      <c r="B296" s="333" t="s">
        <v>895</v>
      </c>
      <c r="C296" s="333"/>
      <c r="D296" s="333"/>
      <c r="E296" s="333"/>
      <c r="F296" s="333"/>
      <c r="G296" s="333"/>
      <c r="H296" s="333"/>
      <c r="I296" s="333"/>
      <c r="J296" s="333"/>
      <c r="K296" s="333"/>
      <c r="L296" s="333"/>
      <c r="M296" s="333"/>
    </row>
    <row r="297" spans="1:15" ht="15" customHeight="1" x14ac:dyDescent="0.35">
      <c r="A297" s="3"/>
      <c r="B297" s="186">
        <v>41275</v>
      </c>
      <c r="C297" s="187">
        <v>41316</v>
      </c>
      <c r="D297" s="187">
        <v>41344</v>
      </c>
      <c r="E297" s="187">
        <v>41375</v>
      </c>
      <c r="F297" s="187">
        <v>41405</v>
      </c>
      <c r="G297" s="187">
        <v>41436</v>
      </c>
      <c r="H297" s="187">
        <v>41466</v>
      </c>
      <c r="I297" s="187">
        <v>41497</v>
      </c>
      <c r="J297" s="187">
        <v>41528</v>
      </c>
      <c r="K297" s="187">
        <v>41558</v>
      </c>
      <c r="L297" s="187">
        <v>41589</v>
      </c>
      <c r="M297" s="188">
        <v>41619</v>
      </c>
    </row>
    <row r="298" spans="1:15" ht="15" customHeight="1" x14ac:dyDescent="0.35">
      <c r="A298" s="3" t="s">
        <v>0</v>
      </c>
      <c r="B298" s="9">
        <v>0.48699999999999999</v>
      </c>
      <c r="C298" s="172">
        <v>0.47218994459843489</v>
      </c>
      <c r="D298" s="9">
        <v>0.46800000000000003</v>
      </c>
      <c r="E298" s="9">
        <v>0.46800000000000003</v>
      </c>
      <c r="F298" s="172">
        <v>0.46536629954520692</v>
      </c>
      <c r="G298" s="9">
        <v>0.45500000000000002</v>
      </c>
      <c r="H298" s="9">
        <v>0.46100000000000002</v>
      </c>
      <c r="I298" s="9">
        <v>0.46600000000000003</v>
      </c>
      <c r="J298" s="9">
        <v>0.48399999999999999</v>
      </c>
      <c r="K298" s="9">
        <v>0.48199999999999998</v>
      </c>
      <c r="L298" s="9">
        <v>0.49916165674605045</v>
      </c>
      <c r="M298" s="9">
        <v>0.504</v>
      </c>
    </row>
    <row r="299" spans="1:15" ht="15" customHeight="1" x14ac:dyDescent="0.35">
      <c r="A299" s="3" t="s">
        <v>1</v>
      </c>
      <c r="B299" s="9">
        <v>0.70799999999999996</v>
      </c>
      <c r="C299" s="172">
        <v>0.69808893310198561</v>
      </c>
      <c r="D299" s="9">
        <v>0.69099999999999995</v>
      </c>
      <c r="E299" s="9">
        <v>0.69299999999999995</v>
      </c>
      <c r="F299" s="172">
        <v>0.70135520887795422</v>
      </c>
      <c r="G299" s="9">
        <v>0.71399999999999997</v>
      </c>
      <c r="H299" s="9">
        <v>0.71699999999999997</v>
      </c>
      <c r="I299" s="9">
        <v>0.71099999999999997</v>
      </c>
      <c r="J299" s="9">
        <v>0.69499999999999995</v>
      </c>
      <c r="K299" s="9">
        <v>0.68200000000000005</v>
      </c>
      <c r="L299" s="9">
        <v>0.68882977085280517</v>
      </c>
      <c r="M299" s="9">
        <v>0.70199999999999996</v>
      </c>
    </row>
    <row r="300" spans="1:15" ht="15" customHeight="1" x14ac:dyDescent="0.35">
      <c r="A300" s="25" t="s">
        <v>71</v>
      </c>
      <c r="B300" s="9">
        <v>1.4850000000000001</v>
      </c>
      <c r="C300" s="172">
        <v>1.4489156384905957</v>
      </c>
      <c r="D300" s="9">
        <v>1.39</v>
      </c>
      <c r="E300" s="9">
        <v>1.3180000000000001</v>
      </c>
      <c r="F300" s="172">
        <v>1.2784531454645625</v>
      </c>
      <c r="G300" s="9">
        <v>1.26</v>
      </c>
      <c r="H300" s="9">
        <v>1.27</v>
      </c>
      <c r="I300" s="9">
        <v>1.282</v>
      </c>
      <c r="J300" s="9">
        <v>1.3</v>
      </c>
      <c r="K300" s="9">
        <v>1.292</v>
      </c>
      <c r="L300" s="9">
        <v>1.3013017378435687</v>
      </c>
      <c r="M300" s="9">
        <v>1.2789999999999999</v>
      </c>
    </row>
    <row r="301" spans="1:15" ht="15" customHeight="1" x14ac:dyDescent="0.35">
      <c r="A301" s="3" t="s">
        <v>2</v>
      </c>
      <c r="B301" s="9">
        <v>0.83399999999999996</v>
      </c>
      <c r="C301" s="172">
        <v>0.84969431505960402</v>
      </c>
      <c r="D301" s="9">
        <v>0.84799999999999998</v>
      </c>
      <c r="E301" s="9">
        <v>0.86799999999999999</v>
      </c>
      <c r="F301" s="172">
        <v>0.85428135571031782</v>
      </c>
      <c r="G301" s="9">
        <v>0.82599999999999996</v>
      </c>
      <c r="H301" s="9">
        <v>0.80600000000000005</v>
      </c>
      <c r="I301" s="9">
        <v>0.80800000000000005</v>
      </c>
      <c r="J301" s="9">
        <v>0.81899999999999995</v>
      </c>
      <c r="K301" s="9">
        <v>0.82299999999999995</v>
      </c>
      <c r="L301" s="9">
        <v>0.83338151999730936</v>
      </c>
      <c r="M301" s="9">
        <v>0.83499999999999996</v>
      </c>
    </row>
    <row r="302" spans="1:15" ht="15" customHeight="1" x14ac:dyDescent="0.35">
      <c r="A302" s="3" t="s">
        <v>3</v>
      </c>
      <c r="B302" s="9">
        <v>1.3089999999999999</v>
      </c>
      <c r="C302" s="172">
        <v>1.3050116758870896</v>
      </c>
      <c r="D302" s="9">
        <v>1.3180000000000001</v>
      </c>
      <c r="E302" s="9">
        <v>1.337</v>
      </c>
      <c r="F302" s="172">
        <v>1.359902012573309</v>
      </c>
      <c r="G302" s="9">
        <v>1.3779999999999999</v>
      </c>
      <c r="H302" s="9">
        <v>1.383</v>
      </c>
      <c r="I302" s="9">
        <v>1.357</v>
      </c>
      <c r="J302" s="9">
        <v>1.323</v>
      </c>
      <c r="K302" s="9">
        <v>1.292</v>
      </c>
      <c r="L302" s="9">
        <v>1.3086201734739784</v>
      </c>
      <c r="M302" s="9">
        <v>1.327</v>
      </c>
    </row>
    <row r="303" spans="1:15" ht="15" customHeight="1" x14ac:dyDescent="0.35">
      <c r="A303" s="25" t="s">
        <v>70</v>
      </c>
      <c r="B303" s="9">
        <v>1.6779999999999999</v>
      </c>
      <c r="C303" s="172">
        <v>1.6639999999999999</v>
      </c>
      <c r="D303" s="9">
        <v>1.6559999999999999</v>
      </c>
      <c r="E303" s="9">
        <v>1.6319999999999999</v>
      </c>
      <c r="F303" s="172">
        <v>1.6302468788504429</v>
      </c>
      <c r="G303" s="9">
        <v>1.613</v>
      </c>
      <c r="H303" s="9">
        <v>1.6240000000000001</v>
      </c>
      <c r="I303" s="9">
        <v>1.623</v>
      </c>
      <c r="J303" s="9">
        <v>1.6259999999999999</v>
      </c>
      <c r="K303" s="9">
        <v>1.6379999999999999</v>
      </c>
      <c r="L303" s="9">
        <v>1.6597632922169956</v>
      </c>
      <c r="M303" s="9">
        <v>1.6819999999999999</v>
      </c>
    </row>
    <row r="304" spans="1:15" ht="15" customHeight="1" x14ac:dyDescent="0.35">
      <c r="A304" s="27" t="s">
        <v>13</v>
      </c>
      <c r="B304" s="171">
        <v>0.82299999999999995</v>
      </c>
      <c r="C304" s="171">
        <v>0.79928288777734802</v>
      </c>
      <c r="D304" s="171">
        <v>0.78500000000000003</v>
      </c>
      <c r="E304" s="171">
        <v>0.79600000000000004</v>
      </c>
      <c r="F304" s="171">
        <v>0.77399377845249762</v>
      </c>
      <c r="G304" s="171">
        <v>0.748</v>
      </c>
      <c r="H304" s="171">
        <v>0.73799999999999999</v>
      </c>
      <c r="I304" s="171">
        <v>0.75</v>
      </c>
      <c r="J304" s="171">
        <v>0.76200000000000001</v>
      </c>
      <c r="K304" s="171">
        <v>0.752</v>
      </c>
      <c r="L304" s="171">
        <v>0.76699004342976818</v>
      </c>
      <c r="M304" s="171">
        <v>0.78</v>
      </c>
    </row>
    <row r="305" spans="1:14" ht="15" customHeight="1" x14ac:dyDescent="0.35">
      <c r="A305" s="27"/>
    </row>
    <row r="306" spans="1:14" ht="15" customHeight="1" x14ac:dyDescent="0.35">
      <c r="A306" s="3"/>
      <c r="E306" s="109"/>
      <c r="N306" s="207"/>
    </row>
    <row r="307" spans="1:14" ht="15" customHeight="1" thickBot="1" x14ac:dyDescent="0.4">
      <c r="A307" s="3"/>
      <c r="B307" s="333" t="s">
        <v>668</v>
      </c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207"/>
    </row>
    <row r="308" spans="1:14" ht="15" customHeight="1" x14ac:dyDescent="0.35">
      <c r="A308" s="3"/>
      <c r="B308" s="186">
        <v>41275</v>
      </c>
      <c r="C308" s="187">
        <v>41316</v>
      </c>
      <c r="D308" s="187">
        <v>41344</v>
      </c>
      <c r="E308" s="187">
        <v>41375</v>
      </c>
      <c r="F308" s="187">
        <v>41405</v>
      </c>
      <c r="G308" s="187">
        <v>41436</v>
      </c>
      <c r="H308" s="187">
        <v>41466</v>
      </c>
      <c r="I308" s="187">
        <v>41497</v>
      </c>
      <c r="J308" s="187">
        <v>41528</v>
      </c>
      <c r="K308" s="187">
        <v>41558</v>
      </c>
      <c r="L308" s="187">
        <v>41589</v>
      </c>
      <c r="M308" s="188">
        <v>41619</v>
      </c>
      <c r="N308" s="207"/>
    </row>
    <row r="309" spans="1:14" ht="15" customHeight="1" x14ac:dyDescent="0.35">
      <c r="A309" s="3" t="s">
        <v>33</v>
      </c>
      <c r="B309" s="154">
        <v>9919</v>
      </c>
      <c r="C309" s="154">
        <v>12001</v>
      </c>
      <c r="D309" s="205">
        <v>10908</v>
      </c>
      <c r="E309" s="154">
        <v>10096</v>
      </c>
      <c r="F309" s="154">
        <v>12872</v>
      </c>
      <c r="G309" s="205">
        <v>14599</v>
      </c>
      <c r="H309" s="154">
        <v>9236</v>
      </c>
      <c r="I309" s="154">
        <v>10402</v>
      </c>
      <c r="J309" s="154">
        <v>11034</v>
      </c>
      <c r="K309" s="154">
        <v>9503</v>
      </c>
      <c r="L309" s="154">
        <v>10481</v>
      </c>
      <c r="M309" s="154">
        <v>9243</v>
      </c>
      <c r="N309" s="207"/>
    </row>
    <row r="310" spans="1:14" ht="15" customHeight="1" x14ac:dyDescent="0.35">
      <c r="A310" s="3" t="s">
        <v>34</v>
      </c>
      <c r="B310" s="154">
        <v>884</v>
      </c>
      <c r="C310" s="154">
        <v>941</v>
      </c>
      <c r="D310" s="205">
        <v>834</v>
      </c>
      <c r="E310" s="154">
        <v>749</v>
      </c>
      <c r="F310" s="154">
        <v>1180</v>
      </c>
      <c r="G310" s="205">
        <v>1508</v>
      </c>
      <c r="H310" s="154">
        <v>1025</v>
      </c>
      <c r="I310" s="154">
        <v>1195</v>
      </c>
      <c r="J310" s="154">
        <v>1312</v>
      </c>
      <c r="K310" s="154">
        <v>966</v>
      </c>
      <c r="L310" s="154">
        <v>966</v>
      </c>
      <c r="M310" s="154">
        <v>938</v>
      </c>
      <c r="N310" s="207"/>
    </row>
    <row r="311" spans="1:14" ht="15" customHeight="1" x14ac:dyDescent="0.35">
      <c r="A311" s="3" t="s">
        <v>19</v>
      </c>
      <c r="B311" s="154">
        <v>232</v>
      </c>
      <c r="C311" s="154">
        <v>339</v>
      </c>
      <c r="D311" s="205">
        <v>259</v>
      </c>
      <c r="E311" s="154">
        <v>239</v>
      </c>
      <c r="F311" s="154">
        <v>264</v>
      </c>
      <c r="G311" s="205">
        <v>420</v>
      </c>
      <c r="H311" s="154">
        <v>271</v>
      </c>
      <c r="I311" s="154">
        <v>319</v>
      </c>
      <c r="J311" s="154">
        <v>357</v>
      </c>
      <c r="K311" s="154">
        <v>254</v>
      </c>
      <c r="L311" s="154">
        <v>278</v>
      </c>
      <c r="M311" s="154">
        <v>308</v>
      </c>
      <c r="N311" s="208"/>
    </row>
    <row r="312" spans="1:14" ht="15" customHeight="1" x14ac:dyDescent="0.35">
      <c r="A312" s="26" t="s">
        <v>35</v>
      </c>
      <c r="B312" s="201">
        <v>11035</v>
      </c>
      <c r="C312" s="201">
        <v>13281</v>
      </c>
      <c r="D312" s="170">
        <v>12002</v>
      </c>
      <c r="E312" s="201">
        <v>11085</v>
      </c>
      <c r="F312" s="201">
        <v>14316</v>
      </c>
      <c r="G312" s="170">
        <v>16527</v>
      </c>
      <c r="H312" s="201">
        <v>10532</v>
      </c>
      <c r="I312" s="201">
        <v>11915</v>
      </c>
      <c r="J312" s="201">
        <v>12703</v>
      </c>
      <c r="K312" s="201">
        <v>10723</v>
      </c>
      <c r="L312" s="201">
        <v>11724</v>
      </c>
      <c r="M312" s="201">
        <v>10489</v>
      </c>
      <c r="N312" s="209"/>
    </row>
    <row r="313" spans="1:14" ht="15" customHeight="1" x14ac:dyDescent="0.35">
      <c r="A313" s="3" t="s">
        <v>10</v>
      </c>
      <c r="B313" s="154">
        <v>394</v>
      </c>
      <c r="C313" s="154">
        <v>398</v>
      </c>
      <c r="D313" s="205">
        <v>455</v>
      </c>
      <c r="E313" s="154">
        <v>481</v>
      </c>
      <c r="F313" s="154">
        <v>391</v>
      </c>
      <c r="G313" s="205">
        <v>406</v>
      </c>
      <c r="H313" s="154">
        <v>331</v>
      </c>
      <c r="I313" s="154">
        <v>303</v>
      </c>
      <c r="J313" s="154">
        <v>364</v>
      </c>
      <c r="K313" s="154">
        <v>374</v>
      </c>
      <c r="L313" s="154">
        <v>355</v>
      </c>
      <c r="M313" s="154">
        <v>384</v>
      </c>
    </row>
    <row r="314" spans="1:14" ht="15" customHeight="1" x14ac:dyDescent="0.35">
      <c r="A314" s="27" t="s">
        <v>32</v>
      </c>
      <c r="B314" s="201">
        <v>11429</v>
      </c>
      <c r="C314" s="201">
        <v>13678</v>
      </c>
      <c r="D314" s="170">
        <v>12458</v>
      </c>
      <c r="E314" s="170">
        <v>11566</v>
      </c>
      <c r="F314" s="170">
        <v>14707</v>
      </c>
      <c r="G314" s="170">
        <v>16933</v>
      </c>
      <c r="H314" s="170">
        <v>10863</v>
      </c>
      <c r="I314" s="170">
        <v>12218</v>
      </c>
      <c r="J314" s="170">
        <v>13067</v>
      </c>
      <c r="K314" s="170">
        <v>11097</v>
      </c>
      <c r="L314" s="170">
        <v>12079</v>
      </c>
      <c r="M314" s="170">
        <v>10873</v>
      </c>
    </row>
    <row r="315" spans="1:14" ht="15" customHeight="1" x14ac:dyDescent="0.35">
      <c r="A315" s="27"/>
      <c r="B315" s="178"/>
      <c r="C315" s="178"/>
      <c r="D315" s="178"/>
      <c r="E315" s="178"/>
      <c r="F315" s="178"/>
      <c r="G315" s="178"/>
      <c r="H315" s="178"/>
      <c r="I315" s="202"/>
      <c r="J315" s="178"/>
      <c r="K315" s="178"/>
      <c r="L315" s="178"/>
      <c r="M315" s="178"/>
    </row>
    <row r="316" spans="1:14" ht="15" customHeight="1" thickBot="1" x14ac:dyDescent="0.4">
      <c r="A316" s="3"/>
      <c r="B316" s="333" t="s">
        <v>669</v>
      </c>
      <c r="C316" s="333"/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</row>
    <row r="317" spans="1:14" ht="15" customHeight="1" x14ac:dyDescent="0.35">
      <c r="A317" s="3"/>
      <c r="B317" s="186">
        <v>41275</v>
      </c>
      <c r="C317" s="187">
        <v>41316</v>
      </c>
      <c r="D317" s="187">
        <v>41344</v>
      </c>
      <c r="E317" s="187">
        <v>41375</v>
      </c>
      <c r="F317" s="187">
        <v>41405</v>
      </c>
      <c r="G317" s="187">
        <v>41436</v>
      </c>
      <c r="H317" s="187">
        <v>41466</v>
      </c>
      <c r="I317" s="187">
        <v>41497</v>
      </c>
      <c r="J317" s="187">
        <v>41528</v>
      </c>
      <c r="K317" s="187">
        <v>41558</v>
      </c>
      <c r="L317" s="187">
        <v>41589</v>
      </c>
      <c r="M317" s="188">
        <v>41619</v>
      </c>
    </row>
    <row r="318" spans="1:14" ht="15" customHeight="1" x14ac:dyDescent="0.35">
      <c r="A318" s="3" t="s">
        <v>31</v>
      </c>
      <c r="B318" s="9">
        <v>0.76300000000000001</v>
      </c>
      <c r="C318" s="172">
        <v>0.7421215368838</v>
      </c>
      <c r="D318" s="9">
        <v>0.73</v>
      </c>
      <c r="E318" s="9">
        <v>0.747</v>
      </c>
      <c r="F318" s="172">
        <v>0.73074933866376368</v>
      </c>
      <c r="G318" s="9">
        <v>0.71</v>
      </c>
      <c r="H318" s="9">
        <v>0.70199999999999996</v>
      </c>
      <c r="I318" s="9">
        <v>0.71299999999999997</v>
      </c>
      <c r="J318" s="9">
        <v>0.72299999999999998</v>
      </c>
      <c r="K318" s="9">
        <v>0.71399999999999997</v>
      </c>
      <c r="L318" s="9">
        <v>0.72755347167054729</v>
      </c>
      <c r="M318" s="215"/>
    </row>
    <row r="319" spans="1:14" ht="15" customHeight="1" x14ac:dyDescent="0.35">
      <c r="A319" s="3" t="s">
        <v>10</v>
      </c>
      <c r="B319" s="9">
        <v>2.585</v>
      </c>
      <c r="C319" s="172">
        <v>2.5565707896951722</v>
      </c>
      <c r="D319" s="9">
        <v>2.36</v>
      </c>
      <c r="E319" s="9">
        <v>2.13</v>
      </c>
      <c r="F319" s="172">
        <v>1.9948964676289473</v>
      </c>
      <c r="G319" s="9">
        <v>1.9690000000000001</v>
      </c>
      <c r="H319" s="9">
        <v>2.044</v>
      </c>
      <c r="I319" s="9">
        <v>2.11</v>
      </c>
      <c r="J319" s="9">
        <v>2.15</v>
      </c>
      <c r="K319" s="9">
        <v>2.0459999999999998</v>
      </c>
      <c r="L319" s="9">
        <v>2.0286763107587822</v>
      </c>
      <c r="M319" s="215"/>
    </row>
    <row r="320" spans="1:14" ht="15" customHeight="1" x14ac:dyDescent="0.35">
      <c r="A320" s="27" t="s">
        <v>32</v>
      </c>
      <c r="B320" s="171">
        <v>0.82299999999999995</v>
      </c>
      <c r="C320" s="171">
        <v>0.7992836376761866</v>
      </c>
      <c r="D320" s="171">
        <v>0.78500000000000003</v>
      </c>
      <c r="E320" s="171">
        <v>0.79600000000000004</v>
      </c>
      <c r="F320" s="171">
        <v>0.7739938776400308</v>
      </c>
      <c r="G320" s="171">
        <v>0.748</v>
      </c>
      <c r="H320" s="171">
        <v>0.73799999999999999</v>
      </c>
      <c r="I320" s="171">
        <v>0.75</v>
      </c>
      <c r="J320" s="171">
        <v>0.76200000000000001</v>
      </c>
      <c r="K320" s="171">
        <v>0.752</v>
      </c>
      <c r="L320" s="171">
        <v>0.76699004342976829</v>
      </c>
      <c r="M320" s="171">
        <v>0.78</v>
      </c>
    </row>
    <row r="321" spans="1:26" ht="28.5" customHeight="1" x14ac:dyDescent="0.35">
      <c r="A321" s="335" t="s">
        <v>674</v>
      </c>
      <c r="B321" s="335"/>
      <c r="C321" s="335"/>
      <c r="D321" s="335"/>
      <c r="E321" s="335"/>
      <c r="F321" s="335"/>
      <c r="G321" s="335"/>
      <c r="H321" s="335"/>
      <c r="I321" s="335"/>
      <c r="J321" s="335"/>
      <c r="K321" s="335"/>
      <c r="L321" s="335"/>
      <c r="M321" s="335"/>
    </row>
    <row r="322" spans="1:26" ht="6" customHeight="1" x14ac:dyDescent="0.35"/>
    <row r="323" spans="1:26" ht="9.75" customHeight="1" x14ac:dyDescent="0.35"/>
    <row r="324" spans="1:26" ht="15" customHeight="1" x14ac:dyDescent="0.35">
      <c r="A324" s="179">
        <v>2012</v>
      </c>
      <c r="B324" s="336" t="s">
        <v>664</v>
      </c>
      <c r="C324" s="336"/>
      <c r="D324" s="336"/>
      <c r="E324" s="336"/>
      <c r="F324" s="336"/>
      <c r="G324" s="336"/>
      <c r="H324" s="336"/>
      <c r="I324" s="336"/>
      <c r="J324" s="336"/>
      <c r="K324" s="336"/>
      <c r="L324" s="336"/>
      <c r="M324" s="336"/>
    </row>
    <row r="325" spans="1:26" ht="15" customHeight="1" x14ac:dyDescent="0.35">
      <c r="A325" s="8" t="s">
        <v>72</v>
      </c>
      <c r="B325" s="92">
        <v>20</v>
      </c>
      <c r="C325" s="92">
        <v>20</v>
      </c>
      <c r="D325" s="92">
        <v>22</v>
      </c>
      <c r="E325" s="92">
        <v>21</v>
      </c>
      <c r="F325" s="92">
        <v>22</v>
      </c>
      <c r="G325" s="92">
        <v>21</v>
      </c>
      <c r="H325" s="92">
        <v>21</v>
      </c>
      <c r="I325" s="92">
        <v>23</v>
      </c>
      <c r="J325" s="92">
        <v>19</v>
      </c>
      <c r="K325" s="92">
        <v>23</v>
      </c>
      <c r="L325" s="92">
        <v>21</v>
      </c>
      <c r="M325" s="92">
        <v>20</v>
      </c>
    </row>
    <row r="326" spans="1:26" ht="15" customHeight="1" thickBot="1" x14ac:dyDescent="0.4">
      <c r="A326" s="3"/>
      <c r="B326" s="333" t="s">
        <v>665</v>
      </c>
      <c r="C326" s="333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</row>
    <row r="327" spans="1:26" ht="15" customHeight="1" x14ac:dyDescent="0.35">
      <c r="A327" s="3"/>
      <c r="B327" s="186">
        <v>40909</v>
      </c>
      <c r="C327" s="187">
        <v>40950</v>
      </c>
      <c r="D327" s="187">
        <v>40979</v>
      </c>
      <c r="E327" s="187">
        <v>41010</v>
      </c>
      <c r="F327" s="187">
        <v>41040</v>
      </c>
      <c r="G327" s="187">
        <v>41071</v>
      </c>
      <c r="H327" s="187">
        <v>41101</v>
      </c>
      <c r="I327" s="187">
        <v>41132</v>
      </c>
      <c r="J327" s="187">
        <v>41163</v>
      </c>
      <c r="K327" s="187">
        <v>41193</v>
      </c>
      <c r="L327" s="187">
        <v>41224</v>
      </c>
      <c r="M327" s="188">
        <v>41254</v>
      </c>
    </row>
    <row r="328" spans="1:26" ht="15" customHeight="1" x14ac:dyDescent="0.35">
      <c r="A328" s="3" t="s">
        <v>0</v>
      </c>
      <c r="B328" s="154">
        <v>5202</v>
      </c>
      <c r="C328" s="154">
        <v>5991</v>
      </c>
      <c r="D328" s="154">
        <v>5643</v>
      </c>
      <c r="E328" s="154">
        <v>4351</v>
      </c>
      <c r="F328" s="154">
        <v>5959</v>
      </c>
      <c r="G328" s="154">
        <v>5059</v>
      </c>
      <c r="H328" s="154">
        <v>3886</v>
      </c>
      <c r="I328" s="154">
        <v>4700</v>
      </c>
      <c r="J328" s="154">
        <v>4983</v>
      </c>
      <c r="K328" s="154">
        <v>4050</v>
      </c>
      <c r="L328" s="154">
        <v>4574</v>
      </c>
      <c r="M328" s="154">
        <v>3642</v>
      </c>
    </row>
    <row r="329" spans="1:26" ht="25.5" customHeight="1" x14ac:dyDescent="0.35">
      <c r="A329" s="3" t="s">
        <v>1</v>
      </c>
      <c r="B329" s="154">
        <v>2227</v>
      </c>
      <c r="C329" s="154">
        <v>2201</v>
      </c>
      <c r="D329" s="154">
        <v>2710</v>
      </c>
      <c r="E329" s="154">
        <v>2350</v>
      </c>
      <c r="F329" s="154">
        <v>2948</v>
      </c>
      <c r="G329" s="154">
        <v>3458</v>
      </c>
      <c r="H329" s="154">
        <v>2486</v>
      </c>
      <c r="I329" s="154">
        <v>1981</v>
      </c>
      <c r="J329" s="154">
        <v>2783</v>
      </c>
      <c r="K329" s="154">
        <v>2263</v>
      </c>
      <c r="L329" s="154">
        <v>2685</v>
      </c>
      <c r="M329" s="154">
        <v>2682</v>
      </c>
    </row>
    <row r="330" spans="1:26" ht="22.5" customHeight="1" x14ac:dyDescent="0.35">
      <c r="A330" s="25" t="s">
        <v>71</v>
      </c>
      <c r="B330" s="154">
        <v>2024</v>
      </c>
      <c r="C330" s="154">
        <v>2143</v>
      </c>
      <c r="D330" s="154">
        <v>1714</v>
      </c>
      <c r="E330" s="154">
        <v>1613</v>
      </c>
      <c r="F330" s="154">
        <v>1813</v>
      </c>
      <c r="G330" s="154">
        <v>1788</v>
      </c>
      <c r="H330" s="154">
        <v>1540</v>
      </c>
      <c r="I330" s="154">
        <v>1570</v>
      </c>
      <c r="J330" s="154">
        <v>1669</v>
      </c>
      <c r="K330" s="154">
        <v>1608</v>
      </c>
      <c r="L330" s="154">
        <v>1505</v>
      </c>
      <c r="M330" s="154">
        <v>1334</v>
      </c>
    </row>
    <row r="331" spans="1:26" x14ac:dyDescent="0.35">
      <c r="A331" s="3" t="s">
        <v>2</v>
      </c>
      <c r="B331" s="154">
        <v>744</v>
      </c>
      <c r="C331" s="154">
        <v>848</v>
      </c>
      <c r="D331" s="154">
        <v>936</v>
      </c>
      <c r="E331" s="154">
        <v>759</v>
      </c>
      <c r="F331" s="154">
        <v>947</v>
      </c>
      <c r="G331" s="154">
        <v>1054</v>
      </c>
      <c r="H331" s="154">
        <v>801</v>
      </c>
      <c r="I331" s="154">
        <v>731</v>
      </c>
      <c r="J331" s="154">
        <v>1035</v>
      </c>
      <c r="K331" s="154">
        <v>709</v>
      </c>
      <c r="L331" s="154">
        <v>775</v>
      </c>
      <c r="M331" s="154">
        <v>826</v>
      </c>
    </row>
    <row r="332" spans="1:26" x14ac:dyDescent="0.35">
      <c r="A332" s="3" t="s">
        <v>3</v>
      </c>
      <c r="B332" s="154">
        <v>1056</v>
      </c>
      <c r="C332" s="154">
        <v>1191</v>
      </c>
      <c r="D332" s="154">
        <v>1118</v>
      </c>
      <c r="E332" s="154">
        <v>1293</v>
      </c>
      <c r="F332" s="154">
        <v>1175</v>
      </c>
      <c r="G332" s="154">
        <v>1407</v>
      </c>
      <c r="H332" s="154">
        <v>1384</v>
      </c>
      <c r="I332" s="154">
        <v>1047</v>
      </c>
      <c r="J332" s="154">
        <v>1084</v>
      </c>
      <c r="K332" s="154">
        <v>973</v>
      </c>
      <c r="L332" s="154">
        <v>1091</v>
      </c>
      <c r="M332" s="211">
        <v>878</v>
      </c>
    </row>
    <row r="333" spans="1:26" ht="15" customHeight="1" x14ac:dyDescent="0.35">
      <c r="A333" s="25" t="s">
        <v>70</v>
      </c>
      <c r="B333" s="154">
        <v>365</v>
      </c>
      <c r="C333" s="154">
        <v>395</v>
      </c>
      <c r="D333" s="154">
        <v>395</v>
      </c>
      <c r="E333" s="154">
        <v>329</v>
      </c>
      <c r="F333" s="154">
        <v>404</v>
      </c>
      <c r="G333" s="154">
        <v>381</v>
      </c>
      <c r="H333" s="154">
        <v>324</v>
      </c>
      <c r="I333" s="154">
        <v>290</v>
      </c>
      <c r="J333" s="154">
        <v>374</v>
      </c>
      <c r="K333" s="154">
        <v>275</v>
      </c>
      <c r="L333" s="154">
        <v>415</v>
      </c>
      <c r="M333" s="154">
        <v>284</v>
      </c>
    </row>
    <row r="334" spans="1:26" x14ac:dyDescent="0.35">
      <c r="A334" s="26" t="s">
        <v>13</v>
      </c>
      <c r="B334" s="201">
        <v>11619</v>
      </c>
      <c r="C334" s="201">
        <v>12768</v>
      </c>
      <c r="D334" s="201">
        <v>12516</v>
      </c>
      <c r="E334" s="201">
        <v>10694</v>
      </c>
      <c r="F334" s="201">
        <v>13245</v>
      </c>
      <c r="G334" s="201">
        <v>13147</v>
      </c>
      <c r="H334" s="201">
        <v>10421</v>
      </c>
      <c r="I334" s="201">
        <v>10320</v>
      </c>
      <c r="J334" s="201">
        <v>11928</v>
      </c>
      <c r="K334" s="201">
        <v>9878</v>
      </c>
      <c r="L334" s="201">
        <v>11045</v>
      </c>
      <c r="M334" s="201">
        <v>9645</v>
      </c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</row>
    <row r="335" spans="1:26" x14ac:dyDescent="0.35">
      <c r="A335" s="26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</row>
    <row r="336" spans="1:26" x14ac:dyDescent="0.35">
      <c r="A336" s="26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</row>
    <row r="337" spans="1:26" ht="15" thickBot="1" x14ac:dyDescent="0.4">
      <c r="A337" s="3"/>
      <c r="B337" s="333" t="s">
        <v>666</v>
      </c>
      <c r="C337" s="333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</row>
    <row r="338" spans="1:26" x14ac:dyDescent="0.35">
      <c r="A338" s="3"/>
      <c r="B338" s="186">
        <v>40909</v>
      </c>
      <c r="C338" s="187">
        <v>40950</v>
      </c>
      <c r="D338" s="187">
        <v>40979</v>
      </c>
      <c r="E338" s="187">
        <v>41010</v>
      </c>
      <c r="F338" s="187">
        <v>41040</v>
      </c>
      <c r="G338" s="187">
        <v>41071</v>
      </c>
      <c r="H338" s="187">
        <v>41101</v>
      </c>
      <c r="I338" s="187">
        <v>41132</v>
      </c>
      <c r="J338" s="187">
        <v>41163</v>
      </c>
      <c r="K338" s="187">
        <v>41193</v>
      </c>
      <c r="L338" s="187">
        <v>41224</v>
      </c>
      <c r="M338" s="188">
        <v>41254</v>
      </c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</row>
    <row r="339" spans="1:26" x14ac:dyDescent="0.35">
      <c r="A339" s="3" t="s">
        <v>0</v>
      </c>
      <c r="B339" s="154">
        <v>4858</v>
      </c>
      <c r="C339" s="154">
        <v>4888</v>
      </c>
      <c r="D339" s="154">
        <v>5613</v>
      </c>
      <c r="E339" s="154">
        <v>5323</v>
      </c>
      <c r="F339" s="154">
        <v>5333</v>
      </c>
      <c r="G339" s="154">
        <v>5136</v>
      </c>
      <c r="H339" s="154">
        <v>4984</v>
      </c>
      <c r="I339" s="154">
        <v>4553</v>
      </c>
      <c r="J339" s="154">
        <v>4514</v>
      </c>
      <c r="K339" s="154">
        <v>4552</v>
      </c>
      <c r="L339" s="154">
        <v>4506</v>
      </c>
      <c r="M339" s="154">
        <v>4094</v>
      </c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</row>
    <row r="340" spans="1:26" x14ac:dyDescent="0.35">
      <c r="A340" s="3" t="s">
        <v>1</v>
      </c>
      <c r="B340" s="154">
        <v>2751</v>
      </c>
      <c r="C340" s="154">
        <v>2419</v>
      </c>
      <c r="D340" s="154">
        <v>2390</v>
      </c>
      <c r="E340" s="154">
        <v>2428</v>
      </c>
      <c r="F340" s="154">
        <v>2674</v>
      </c>
      <c r="G340" s="154">
        <v>2919</v>
      </c>
      <c r="H340" s="154">
        <v>2963</v>
      </c>
      <c r="I340" s="154">
        <v>2621</v>
      </c>
      <c r="J340" s="154">
        <v>2391</v>
      </c>
      <c r="K340" s="154">
        <v>2315</v>
      </c>
      <c r="L340" s="154">
        <v>2560</v>
      </c>
      <c r="M340" s="154">
        <v>2532</v>
      </c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</row>
    <row r="341" spans="1:26" x14ac:dyDescent="0.35">
      <c r="A341" s="25" t="s">
        <v>71</v>
      </c>
      <c r="B341" s="154">
        <v>1749</v>
      </c>
      <c r="C341" s="154">
        <v>1854</v>
      </c>
      <c r="D341" s="154">
        <v>1952</v>
      </c>
      <c r="E341" s="154">
        <v>1816</v>
      </c>
      <c r="F341" s="154">
        <v>1715</v>
      </c>
      <c r="G341" s="154">
        <v>1741</v>
      </c>
      <c r="H341" s="154">
        <v>1716</v>
      </c>
      <c r="I341" s="154">
        <v>1631</v>
      </c>
      <c r="J341" s="154">
        <v>1590</v>
      </c>
      <c r="K341" s="154">
        <v>1613</v>
      </c>
      <c r="L341" s="154">
        <v>1593</v>
      </c>
      <c r="M341" s="154">
        <v>1489</v>
      </c>
    </row>
    <row r="342" spans="1:26" x14ac:dyDescent="0.35">
      <c r="A342" s="3" t="s">
        <v>2</v>
      </c>
      <c r="B342" s="154">
        <v>760</v>
      </c>
      <c r="C342" s="154">
        <v>771</v>
      </c>
      <c r="D342" s="154">
        <v>846</v>
      </c>
      <c r="E342" s="154">
        <v>849</v>
      </c>
      <c r="F342" s="154">
        <v>882</v>
      </c>
      <c r="G342" s="154">
        <v>920</v>
      </c>
      <c r="H342" s="154">
        <v>934</v>
      </c>
      <c r="I342" s="154">
        <v>858</v>
      </c>
      <c r="J342" s="154">
        <v>846</v>
      </c>
      <c r="K342" s="154">
        <v>812</v>
      </c>
      <c r="L342" s="154">
        <v>829</v>
      </c>
      <c r="M342" s="154">
        <v>767</v>
      </c>
    </row>
    <row r="343" spans="1:26" x14ac:dyDescent="0.35">
      <c r="A343" s="3" t="s">
        <v>3</v>
      </c>
      <c r="B343" s="154">
        <v>995</v>
      </c>
      <c r="C343" s="154">
        <v>1019</v>
      </c>
      <c r="D343" s="154">
        <v>1122</v>
      </c>
      <c r="E343" s="154">
        <v>1200</v>
      </c>
      <c r="F343" s="154">
        <v>1194</v>
      </c>
      <c r="G343" s="154">
        <v>1288</v>
      </c>
      <c r="H343" s="154">
        <v>1319</v>
      </c>
      <c r="I343" s="154">
        <v>1272</v>
      </c>
      <c r="J343" s="154">
        <v>1171</v>
      </c>
      <c r="K343" s="154">
        <v>1032</v>
      </c>
      <c r="L343" s="154">
        <v>1045</v>
      </c>
      <c r="M343" s="211">
        <v>982</v>
      </c>
    </row>
    <row r="344" spans="1:26" x14ac:dyDescent="0.35">
      <c r="A344" s="25" t="s">
        <v>70</v>
      </c>
      <c r="B344" s="154">
        <v>335</v>
      </c>
      <c r="C344" s="154">
        <v>342</v>
      </c>
      <c r="D344" s="154">
        <v>385</v>
      </c>
      <c r="E344" s="154">
        <v>373</v>
      </c>
      <c r="F344" s="154">
        <v>377</v>
      </c>
      <c r="G344" s="154">
        <v>372</v>
      </c>
      <c r="H344" s="154">
        <v>370</v>
      </c>
      <c r="I344" s="154">
        <v>330</v>
      </c>
      <c r="J344" s="154">
        <v>327</v>
      </c>
      <c r="K344" s="154">
        <v>309</v>
      </c>
      <c r="L344" s="154">
        <v>352</v>
      </c>
      <c r="M344" s="154">
        <v>324</v>
      </c>
    </row>
    <row r="345" spans="1:26" x14ac:dyDescent="0.35">
      <c r="A345" s="26" t="s">
        <v>13</v>
      </c>
      <c r="B345" s="201">
        <v>11449</v>
      </c>
      <c r="C345" s="201">
        <v>11294</v>
      </c>
      <c r="D345" s="170">
        <v>12308</v>
      </c>
      <c r="E345" s="170">
        <v>11989</v>
      </c>
      <c r="F345" s="170">
        <v>12174</v>
      </c>
      <c r="G345" s="170">
        <v>12376</v>
      </c>
      <c r="H345" s="170">
        <v>12286</v>
      </c>
      <c r="I345" s="170">
        <v>11266</v>
      </c>
      <c r="J345" s="170">
        <v>10839</v>
      </c>
      <c r="K345" s="170">
        <v>10634</v>
      </c>
      <c r="L345" s="170">
        <v>10885</v>
      </c>
      <c r="M345" s="201">
        <v>10188</v>
      </c>
    </row>
    <row r="346" spans="1:26" x14ac:dyDescent="0.35">
      <c r="A346" s="26"/>
    </row>
    <row r="347" spans="1:26" x14ac:dyDescent="0.35">
      <c r="A347" s="3"/>
    </row>
    <row r="348" spans="1:26" ht="15" thickBot="1" x14ac:dyDescent="0.4">
      <c r="A348" s="3"/>
      <c r="B348" s="333" t="s">
        <v>667</v>
      </c>
      <c r="C348" s="333"/>
      <c r="D348" s="333"/>
      <c r="E348" s="333"/>
      <c r="F348" s="333"/>
      <c r="G348" s="333"/>
      <c r="H348" s="333"/>
      <c r="I348" s="333"/>
      <c r="J348" s="333"/>
      <c r="K348" s="333"/>
      <c r="L348" s="333"/>
      <c r="M348" s="333"/>
    </row>
    <row r="349" spans="1:26" x14ac:dyDescent="0.35">
      <c r="A349" s="3"/>
      <c r="B349" s="186">
        <v>40909</v>
      </c>
      <c r="C349" s="187">
        <v>40950</v>
      </c>
      <c r="D349" s="187">
        <v>40979</v>
      </c>
      <c r="E349" s="187">
        <v>41010</v>
      </c>
      <c r="F349" s="187">
        <v>41040</v>
      </c>
      <c r="G349" s="187">
        <v>41071</v>
      </c>
      <c r="H349" s="187">
        <v>41101</v>
      </c>
      <c r="I349" s="187">
        <v>41132</v>
      </c>
      <c r="J349" s="187">
        <v>41163</v>
      </c>
      <c r="K349" s="187">
        <v>41193</v>
      </c>
      <c r="L349" s="187">
        <v>41224</v>
      </c>
      <c r="M349" s="188">
        <v>41254</v>
      </c>
    </row>
    <row r="350" spans="1:26" x14ac:dyDescent="0.35">
      <c r="A350" s="3" t="s">
        <v>0</v>
      </c>
      <c r="B350" s="9">
        <v>0.48099999999999998</v>
      </c>
      <c r="C350" s="9">
        <v>0.48</v>
      </c>
      <c r="D350" s="9">
        <v>0.47499999999999998</v>
      </c>
      <c r="E350" s="9">
        <v>0.48399999999999999</v>
      </c>
      <c r="F350" s="9">
        <v>0.48599999999999999</v>
      </c>
      <c r="G350" s="9">
        <v>0.48499999999999999</v>
      </c>
      <c r="H350" s="9">
        <v>0.47699999999999998</v>
      </c>
      <c r="I350" s="9">
        <v>0.47799999999999998</v>
      </c>
      <c r="J350" s="9">
        <v>0.48099999999999998</v>
      </c>
      <c r="K350" s="9">
        <v>0.48299999999999998</v>
      </c>
      <c r="L350" s="9">
        <v>0.49</v>
      </c>
      <c r="M350" s="9">
        <v>0.49399999999999999</v>
      </c>
    </row>
    <row r="351" spans="1:26" x14ac:dyDescent="0.35">
      <c r="A351" s="3" t="s">
        <v>1</v>
      </c>
      <c r="B351" s="9">
        <v>0.69699999999999995</v>
      </c>
      <c r="C351" s="9">
        <v>0.69099999999999995</v>
      </c>
      <c r="D351" s="9">
        <v>0.69199999999999995</v>
      </c>
      <c r="E351" s="9">
        <v>0.69099999999999995</v>
      </c>
      <c r="F351" s="9">
        <v>0.68700000000000006</v>
      </c>
      <c r="G351" s="9">
        <v>0.67400000000000004</v>
      </c>
      <c r="H351" s="9">
        <v>0.67</v>
      </c>
      <c r="I351" s="9">
        <v>0.66700000000000004</v>
      </c>
      <c r="J351" s="9">
        <v>0.68500000000000005</v>
      </c>
      <c r="K351" s="9">
        <v>0.68500000000000005</v>
      </c>
      <c r="L351" s="9">
        <v>0.69199999999999995</v>
      </c>
      <c r="M351" s="9">
        <v>0.69699999999999995</v>
      </c>
    </row>
    <row r="352" spans="1:26" x14ac:dyDescent="0.35">
      <c r="A352" s="25" t="s">
        <v>71</v>
      </c>
      <c r="B352" s="9">
        <v>1.5469999999999999</v>
      </c>
      <c r="C352" s="9">
        <v>1.544</v>
      </c>
      <c r="D352" s="9">
        <v>1.5169999999999999</v>
      </c>
      <c r="E352" s="9">
        <v>1.5069999999999999</v>
      </c>
      <c r="F352" s="9">
        <v>1.502</v>
      </c>
      <c r="G352" s="9">
        <v>1.496</v>
      </c>
      <c r="H352" s="9">
        <v>1.4770000000000001</v>
      </c>
      <c r="I352" s="9">
        <v>1.4610000000000001</v>
      </c>
      <c r="J352" s="9">
        <v>1.4730000000000001</v>
      </c>
      <c r="K352" s="9">
        <v>1.472</v>
      </c>
      <c r="L352" s="9">
        <v>1.488</v>
      </c>
      <c r="M352" s="9">
        <v>1.4870000000000001</v>
      </c>
    </row>
    <row r="353" spans="1:13" x14ac:dyDescent="0.35">
      <c r="A353" s="3" t="s">
        <v>2</v>
      </c>
      <c r="B353" s="9">
        <v>0.84099999999999997</v>
      </c>
      <c r="C353" s="9">
        <v>0.83699999999999997</v>
      </c>
      <c r="D353" s="9">
        <v>0.84099999999999997</v>
      </c>
      <c r="E353" s="9">
        <v>0.83499999999999996</v>
      </c>
      <c r="F353" s="9">
        <v>0.82099999999999995</v>
      </c>
      <c r="G353" s="9">
        <v>0.80700000000000005</v>
      </c>
      <c r="H353" s="9">
        <v>0.79</v>
      </c>
      <c r="I353" s="9">
        <v>0.79300000000000004</v>
      </c>
      <c r="J353" s="9">
        <v>0.80800000000000005</v>
      </c>
      <c r="K353" s="9">
        <v>0.82099999999999995</v>
      </c>
      <c r="L353" s="9">
        <v>0.82</v>
      </c>
      <c r="M353" s="9">
        <v>0.83499999999999996</v>
      </c>
    </row>
    <row r="354" spans="1:13" x14ac:dyDescent="0.35">
      <c r="A354" s="3" t="s">
        <v>3</v>
      </c>
      <c r="B354" s="9">
        <v>1.2230000000000001</v>
      </c>
      <c r="C354" s="9">
        <v>1.206</v>
      </c>
      <c r="D354" s="9">
        <v>1.216</v>
      </c>
      <c r="E354" s="9">
        <v>1.232</v>
      </c>
      <c r="F354" s="9">
        <v>1.2470000000000001</v>
      </c>
      <c r="G354" s="9">
        <v>1.264</v>
      </c>
      <c r="H354" s="9">
        <v>1.282</v>
      </c>
      <c r="I354" s="9">
        <v>1.294</v>
      </c>
      <c r="J354" s="9">
        <v>1.3009999999999999</v>
      </c>
      <c r="K354" s="9">
        <v>1.2909999999999999</v>
      </c>
      <c r="L354" s="9">
        <v>1.2929999999999999</v>
      </c>
      <c r="M354" s="9">
        <v>1.298</v>
      </c>
    </row>
    <row r="355" spans="1:13" x14ac:dyDescent="0.35">
      <c r="A355" s="25" t="s">
        <v>70</v>
      </c>
      <c r="B355" s="9">
        <v>1.6970000000000001</v>
      </c>
      <c r="C355" s="9">
        <v>1.639</v>
      </c>
      <c r="D355" s="9">
        <v>1.647</v>
      </c>
      <c r="E355" s="9">
        <v>1.6479999999999999</v>
      </c>
      <c r="F355" s="9">
        <v>1.649</v>
      </c>
      <c r="G355" s="9">
        <v>1.649</v>
      </c>
      <c r="H355" s="9">
        <v>1.6439999999999999</v>
      </c>
      <c r="I355" s="9">
        <v>1.657</v>
      </c>
      <c r="J355" s="9">
        <v>1.6930000000000001</v>
      </c>
      <c r="K355" s="9">
        <v>1.7230000000000001</v>
      </c>
      <c r="L355" s="9">
        <v>1.7150000000000001</v>
      </c>
      <c r="M355" s="9">
        <v>1.7090000000000001</v>
      </c>
    </row>
    <row r="356" spans="1:13" x14ac:dyDescent="0.35">
      <c r="A356" s="27" t="s">
        <v>13</v>
      </c>
      <c r="B356" s="171">
        <v>0.82</v>
      </c>
      <c r="C356" s="171">
        <v>0.82499999999999996</v>
      </c>
      <c r="D356" s="171">
        <v>0.81100000000000005</v>
      </c>
      <c r="E356" s="171">
        <v>0.81699999999999995</v>
      </c>
      <c r="F356" s="171">
        <v>0.80800000000000005</v>
      </c>
      <c r="G356" s="171">
        <v>0.81200000000000006</v>
      </c>
      <c r="H356" s="171">
        <v>0.80900000000000005</v>
      </c>
      <c r="I356" s="171">
        <v>0.81499999999999995</v>
      </c>
      <c r="J356" s="171">
        <v>0.82199999999999995</v>
      </c>
      <c r="K356" s="171">
        <v>0.81699999999999995</v>
      </c>
      <c r="L356" s="171">
        <v>0.82499999999999996</v>
      </c>
      <c r="M356" s="171">
        <v>0.83099999999999996</v>
      </c>
    </row>
    <row r="357" spans="1:13" x14ac:dyDescent="0.35">
      <c r="A357" s="27"/>
    </row>
    <row r="358" spans="1:13" x14ac:dyDescent="0.35">
      <c r="A358" s="3"/>
      <c r="E358" s="109"/>
    </row>
    <row r="359" spans="1:13" ht="15" thickBot="1" x14ac:dyDescent="0.4">
      <c r="A359" s="3"/>
      <c r="B359" s="333" t="s">
        <v>668</v>
      </c>
      <c r="C359" s="333"/>
      <c r="D359" s="333"/>
      <c r="E359" s="333"/>
      <c r="F359" s="333"/>
      <c r="G359" s="333"/>
      <c r="H359" s="333"/>
      <c r="I359" s="333"/>
      <c r="J359" s="333"/>
      <c r="K359" s="333"/>
      <c r="L359" s="333"/>
      <c r="M359" s="333"/>
    </row>
    <row r="360" spans="1:13" x14ac:dyDescent="0.35">
      <c r="A360" s="3"/>
      <c r="B360" s="186">
        <v>40909</v>
      </c>
      <c r="C360" s="187">
        <v>40950</v>
      </c>
      <c r="D360" s="187">
        <v>40979</v>
      </c>
      <c r="E360" s="187">
        <v>41010</v>
      </c>
      <c r="F360" s="187">
        <v>41040</v>
      </c>
      <c r="G360" s="187">
        <v>41071</v>
      </c>
      <c r="H360" s="187">
        <v>41101</v>
      </c>
      <c r="I360" s="187">
        <v>41132</v>
      </c>
      <c r="J360" s="187">
        <v>41163</v>
      </c>
      <c r="K360" s="187">
        <v>41193</v>
      </c>
      <c r="L360" s="187">
        <v>41224</v>
      </c>
      <c r="M360" s="188">
        <v>41254</v>
      </c>
    </row>
    <row r="361" spans="1:13" x14ac:dyDescent="0.35">
      <c r="A361" s="3" t="s">
        <v>33</v>
      </c>
      <c r="B361" s="154">
        <v>9492</v>
      </c>
      <c r="C361" s="154">
        <v>10545</v>
      </c>
      <c r="D361" s="154">
        <v>10464</v>
      </c>
      <c r="E361" s="154">
        <v>9095</v>
      </c>
      <c r="F361" s="154">
        <v>11308</v>
      </c>
      <c r="G361" s="154">
        <v>11348</v>
      </c>
      <c r="H361" s="154">
        <v>8841</v>
      </c>
      <c r="I361" s="154">
        <v>8850</v>
      </c>
      <c r="J361" s="154">
        <v>10330</v>
      </c>
      <c r="K361" s="154">
        <v>8556</v>
      </c>
      <c r="L361" s="154">
        <v>9670</v>
      </c>
      <c r="M361" s="154">
        <v>8482</v>
      </c>
    </row>
    <row r="362" spans="1:13" x14ac:dyDescent="0.35">
      <c r="A362" s="3" t="s">
        <v>34</v>
      </c>
      <c r="B362" s="154">
        <v>1336</v>
      </c>
      <c r="C362" s="154">
        <v>1374</v>
      </c>
      <c r="D362" s="154">
        <v>1335</v>
      </c>
      <c r="E362" s="154">
        <v>969</v>
      </c>
      <c r="F362" s="154">
        <v>1224</v>
      </c>
      <c r="G362" s="154">
        <v>1128</v>
      </c>
      <c r="H362" s="154">
        <v>1051</v>
      </c>
      <c r="I362" s="154">
        <v>913</v>
      </c>
      <c r="J362" s="154">
        <v>980</v>
      </c>
      <c r="K362" s="154">
        <v>798</v>
      </c>
      <c r="L362" s="154">
        <v>795</v>
      </c>
      <c r="M362" s="154">
        <v>649</v>
      </c>
    </row>
    <row r="363" spans="1:13" x14ac:dyDescent="0.35">
      <c r="A363" s="3" t="s">
        <v>19</v>
      </c>
      <c r="B363" s="154">
        <v>208</v>
      </c>
      <c r="C363" s="154">
        <v>225</v>
      </c>
      <c r="D363" s="154">
        <v>252</v>
      </c>
      <c r="E363" s="154">
        <v>219</v>
      </c>
      <c r="F363" s="154">
        <v>225</v>
      </c>
      <c r="G363" s="154">
        <v>271</v>
      </c>
      <c r="H363" s="154">
        <v>198</v>
      </c>
      <c r="I363" s="154">
        <v>185</v>
      </c>
      <c r="J363" s="154">
        <v>248</v>
      </c>
      <c r="K363" s="154">
        <v>188</v>
      </c>
      <c r="L363" s="154">
        <v>229</v>
      </c>
      <c r="M363" s="154">
        <v>214</v>
      </c>
    </row>
    <row r="364" spans="1:13" x14ac:dyDescent="0.35">
      <c r="A364" s="26" t="s">
        <v>35</v>
      </c>
      <c r="B364" s="201">
        <v>11037</v>
      </c>
      <c r="C364" s="201">
        <v>12144</v>
      </c>
      <c r="D364" s="201">
        <v>12052</v>
      </c>
      <c r="E364" s="201">
        <v>10282</v>
      </c>
      <c r="F364" s="201">
        <v>12757</v>
      </c>
      <c r="G364" s="201">
        <v>12747</v>
      </c>
      <c r="H364" s="201">
        <v>10091</v>
      </c>
      <c r="I364" s="201">
        <v>9947</v>
      </c>
      <c r="J364" s="201">
        <v>11558</v>
      </c>
      <c r="K364" s="201">
        <v>9453</v>
      </c>
      <c r="L364" s="201">
        <v>10694</v>
      </c>
      <c r="M364" s="201">
        <v>9345</v>
      </c>
    </row>
    <row r="365" spans="1:13" x14ac:dyDescent="0.35">
      <c r="A365" s="3" t="s">
        <v>10</v>
      </c>
      <c r="B365" s="154">
        <v>582</v>
      </c>
      <c r="C365" s="154">
        <v>624</v>
      </c>
      <c r="D365" s="154">
        <v>464</v>
      </c>
      <c r="E365" s="154">
        <v>412</v>
      </c>
      <c r="F365" s="154">
        <v>489</v>
      </c>
      <c r="G365" s="154">
        <v>400</v>
      </c>
      <c r="H365" s="154">
        <v>330</v>
      </c>
      <c r="I365" s="154">
        <v>373</v>
      </c>
      <c r="J365" s="154">
        <v>370</v>
      </c>
      <c r="K365" s="154">
        <v>335</v>
      </c>
      <c r="L365" s="154">
        <v>351</v>
      </c>
      <c r="M365" s="154">
        <v>300</v>
      </c>
    </row>
    <row r="366" spans="1:13" x14ac:dyDescent="0.35">
      <c r="A366" s="27" t="s">
        <v>32</v>
      </c>
      <c r="B366" s="201">
        <v>11619</v>
      </c>
      <c r="C366" s="201">
        <v>12768</v>
      </c>
      <c r="D366" s="170">
        <v>12516</v>
      </c>
      <c r="E366" s="170">
        <v>10694</v>
      </c>
      <c r="F366" s="170">
        <v>13245</v>
      </c>
      <c r="G366" s="170">
        <v>13147</v>
      </c>
      <c r="H366" s="170">
        <v>10421</v>
      </c>
      <c r="I366" s="170">
        <v>10320</v>
      </c>
      <c r="J366" s="170">
        <v>11928</v>
      </c>
      <c r="K366" s="170">
        <v>9878</v>
      </c>
      <c r="L366" s="170">
        <v>11045</v>
      </c>
      <c r="M366" s="170">
        <v>9645</v>
      </c>
    </row>
    <row r="367" spans="1:13" x14ac:dyDescent="0.35">
      <c r="A367" s="27"/>
      <c r="B367" s="178"/>
      <c r="C367" s="178"/>
      <c r="D367" s="178"/>
      <c r="E367" s="178"/>
      <c r="F367" s="178"/>
      <c r="G367" s="178"/>
      <c r="H367" s="178"/>
      <c r="I367" s="202"/>
      <c r="J367" s="178"/>
      <c r="K367" s="178"/>
      <c r="L367" s="178"/>
      <c r="M367" s="178"/>
    </row>
    <row r="368" spans="1:13" ht="15" thickBot="1" x14ac:dyDescent="0.4">
      <c r="A368" s="3"/>
      <c r="B368" s="333" t="s">
        <v>669</v>
      </c>
      <c r="C368" s="333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</row>
    <row r="369" spans="1:16" x14ac:dyDescent="0.35">
      <c r="A369" s="3"/>
      <c r="B369" s="186">
        <v>40909</v>
      </c>
      <c r="C369" s="187">
        <v>40950</v>
      </c>
      <c r="D369" s="187">
        <v>40979</v>
      </c>
      <c r="E369" s="187">
        <v>41010</v>
      </c>
      <c r="F369" s="187">
        <v>41040</v>
      </c>
      <c r="G369" s="187">
        <v>41071</v>
      </c>
      <c r="H369" s="187">
        <v>41101</v>
      </c>
      <c r="I369" s="187">
        <v>41132</v>
      </c>
      <c r="J369" s="187">
        <v>41163</v>
      </c>
      <c r="K369" s="187">
        <v>41193</v>
      </c>
      <c r="L369" s="187">
        <v>41224</v>
      </c>
      <c r="M369" s="188">
        <v>41254</v>
      </c>
    </row>
    <row r="370" spans="1:16" x14ac:dyDescent="0.35">
      <c r="A370" s="3" t="s">
        <v>31</v>
      </c>
      <c r="B370" s="9">
        <v>0.75</v>
      </c>
      <c r="C370" s="9">
        <v>0.746</v>
      </c>
      <c r="D370" s="9">
        <v>0.73699999999999999</v>
      </c>
      <c r="E370" s="9">
        <v>0.749</v>
      </c>
      <c r="F370" s="9">
        <v>0.747</v>
      </c>
      <c r="G370" s="9">
        <v>0.75</v>
      </c>
      <c r="H370" s="9">
        <v>0.747</v>
      </c>
      <c r="I370" s="9">
        <v>0.753</v>
      </c>
      <c r="J370" s="9">
        <v>0.75700000000000001</v>
      </c>
      <c r="K370" s="9">
        <v>0.752</v>
      </c>
      <c r="L370" s="9">
        <v>0.76200000000000001</v>
      </c>
      <c r="M370" s="9">
        <v>0.77100000000000002</v>
      </c>
      <c r="P370" s="109"/>
    </row>
    <row r="371" spans="1:16" x14ac:dyDescent="0.35">
      <c r="A371" s="3" t="s">
        <v>10</v>
      </c>
      <c r="B371" s="9">
        <v>2.33</v>
      </c>
      <c r="C371" s="9">
        <v>2.4239999999999999</v>
      </c>
      <c r="D371" s="9">
        <v>2.3879999999999999</v>
      </c>
      <c r="E371" s="9">
        <v>2.3809999999999998</v>
      </c>
      <c r="F371" s="9">
        <v>2.3940000000000001</v>
      </c>
      <c r="G371" s="9">
        <v>2.5099999999999998</v>
      </c>
      <c r="H371" s="9">
        <v>2.6059999999999999</v>
      </c>
      <c r="I371" s="9">
        <v>2.65</v>
      </c>
      <c r="J371" s="9">
        <v>2.7189999999999999</v>
      </c>
      <c r="K371" s="9">
        <v>2.7</v>
      </c>
      <c r="L371" s="9">
        <v>2.7269999999999999</v>
      </c>
      <c r="M371" s="9">
        <v>2.6459999999999999</v>
      </c>
    </row>
    <row r="372" spans="1:16" x14ac:dyDescent="0.35">
      <c r="A372" s="27" t="s">
        <v>32</v>
      </c>
      <c r="B372" s="171">
        <v>0.82</v>
      </c>
      <c r="C372" s="171">
        <v>0.82499999999999996</v>
      </c>
      <c r="D372" s="171">
        <v>0.81100000000000005</v>
      </c>
      <c r="E372" s="171">
        <v>0.81699999999999995</v>
      </c>
      <c r="F372" s="171">
        <v>0.80800000000000005</v>
      </c>
      <c r="G372" s="171">
        <v>0.81200000000000006</v>
      </c>
      <c r="H372" s="171">
        <v>0.80900000000000005</v>
      </c>
      <c r="I372" s="171">
        <v>0.81499999999999995</v>
      </c>
      <c r="J372" s="171">
        <v>0.82199999999999995</v>
      </c>
      <c r="K372" s="171">
        <v>0.81699999999999995</v>
      </c>
      <c r="L372" s="171">
        <v>0.82499999999999996</v>
      </c>
      <c r="M372" s="171">
        <v>0.83099999999999996</v>
      </c>
      <c r="P372" s="109"/>
    </row>
    <row r="373" spans="1:16" ht="27.75" customHeight="1" x14ac:dyDescent="0.35">
      <c r="A373" s="335" t="s">
        <v>674</v>
      </c>
      <c r="B373" s="335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  <c r="M373" s="335"/>
    </row>
    <row r="374" spans="1:16" ht="15.5" x14ac:dyDescent="0.35">
      <c r="A374" s="179">
        <v>2011</v>
      </c>
      <c r="B374" s="336" t="s">
        <v>664</v>
      </c>
      <c r="C374" s="336"/>
      <c r="D374" s="336"/>
      <c r="E374" s="336"/>
      <c r="F374" s="336"/>
      <c r="G374" s="336"/>
      <c r="H374" s="336"/>
      <c r="I374" s="336"/>
      <c r="J374" s="336"/>
      <c r="K374" s="336"/>
      <c r="L374" s="336"/>
      <c r="M374" s="336"/>
    </row>
    <row r="375" spans="1:16" x14ac:dyDescent="0.35">
      <c r="A375" s="8" t="s">
        <v>72</v>
      </c>
      <c r="B375" s="92">
        <v>20</v>
      </c>
      <c r="C375" s="92">
        <v>19</v>
      </c>
      <c r="D375" s="92">
        <v>23</v>
      </c>
      <c r="E375" s="92">
        <v>20</v>
      </c>
      <c r="F375" s="92">
        <v>21</v>
      </c>
      <c r="G375" s="92">
        <v>22</v>
      </c>
      <c r="H375" s="92">
        <v>20</v>
      </c>
      <c r="I375" s="92">
        <v>23</v>
      </c>
      <c r="J375" s="92">
        <v>21</v>
      </c>
      <c r="K375" s="92">
        <v>21</v>
      </c>
      <c r="L375" s="92">
        <v>21</v>
      </c>
      <c r="M375" s="92">
        <v>21</v>
      </c>
      <c r="P375" s="109"/>
    </row>
    <row r="376" spans="1:16" ht="15" thickBot="1" x14ac:dyDescent="0.4">
      <c r="A376" s="3"/>
      <c r="B376" s="333" t="s">
        <v>665</v>
      </c>
      <c r="C376" s="333"/>
      <c r="D376" s="333"/>
      <c r="E376" s="333"/>
      <c r="F376" s="333"/>
      <c r="G376" s="333"/>
      <c r="H376" s="333"/>
      <c r="I376" s="333"/>
      <c r="J376" s="333"/>
      <c r="K376" s="333"/>
      <c r="L376" s="333"/>
      <c r="M376" s="333"/>
    </row>
    <row r="377" spans="1:16" x14ac:dyDescent="0.35">
      <c r="A377" s="3"/>
      <c r="B377" s="186">
        <v>40544</v>
      </c>
      <c r="C377" s="187">
        <v>40585</v>
      </c>
      <c r="D377" s="187">
        <v>40613</v>
      </c>
      <c r="E377" s="187">
        <v>40644</v>
      </c>
      <c r="F377" s="187">
        <v>40674</v>
      </c>
      <c r="G377" s="187">
        <v>40705</v>
      </c>
      <c r="H377" s="187">
        <v>40735</v>
      </c>
      <c r="I377" s="187">
        <v>40766</v>
      </c>
      <c r="J377" s="187">
        <v>40797</v>
      </c>
      <c r="K377" s="187">
        <v>40827</v>
      </c>
      <c r="L377" s="187">
        <v>40858</v>
      </c>
      <c r="M377" s="188">
        <v>40888</v>
      </c>
    </row>
    <row r="378" spans="1:16" x14ac:dyDescent="0.35">
      <c r="A378" s="3" t="s">
        <v>0</v>
      </c>
      <c r="B378" s="154">
        <v>5312</v>
      </c>
      <c r="C378" s="154">
        <v>7368</v>
      </c>
      <c r="D378" s="154">
        <v>6611</v>
      </c>
      <c r="E378" s="154">
        <v>5734</v>
      </c>
      <c r="F378" s="154">
        <v>6494</v>
      </c>
      <c r="G378" s="154">
        <v>7056</v>
      </c>
      <c r="H378" s="154">
        <v>6121</v>
      </c>
      <c r="I378" s="154">
        <v>7979</v>
      </c>
      <c r="J378" s="154">
        <v>5296</v>
      </c>
      <c r="K378" s="154">
        <v>4799</v>
      </c>
      <c r="L378" s="154">
        <v>5850</v>
      </c>
      <c r="M378" s="154">
        <v>3539</v>
      </c>
    </row>
    <row r="379" spans="1:16" ht="28.5" customHeight="1" x14ac:dyDescent="0.35">
      <c r="A379" s="3" t="s">
        <v>1</v>
      </c>
      <c r="B379" s="154">
        <v>2553</v>
      </c>
      <c r="C379" s="154">
        <v>2554</v>
      </c>
      <c r="D379" s="154">
        <v>3504</v>
      </c>
      <c r="E379" s="154">
        <v>2224</v>
      </c>
      <c r="F379" s="154">
        <v>2735</v>
      </c>
      <c r="G379" s="154">
        <v>3504</v>
      </c>
      <c r="H379" s="154">
        <v>2883</v>
      </c>
      <c r="I379" s="154">
        <v>4726</v>
      </c>
      <c r="J379" s="154">
        <v>4392</v>
      </c>
      <c r="K379" s="154">
        <v>3439</v>
      </c>
      <c r="L379" s="154">
        <v>3190</v>
      </c>
      <c r="M379" s="154">
        <v>2811</v>
      </c>
    </row>
    <row r="380" spans="1:16" ht="12.75" customHeight="1" x14ac:dyDescent="0.35">
      <c r="A380" s="25" t="s">
        <v>71</v>
      </c>
      <c r="B380" s="154">
        <v>2011</v>
      </c>
      <c r="C380" s="154">
        <v>2150</v>
      </c>
      <c r="D380" s="154">
        <v>1794</v>
      </c>
      <c r="E380" s="154">
        <v>1679</v>
      </c>
      <c r="F380" s="154">
        <v>1826</v>
      </c>
      <c r="G380" s="154">
        <v>1761</v>
      </c>
      <c r="H380" s="154">
        <v>1447</v>
      </c>
      <c r="I380" s="154">
        <v>1848</v>
      </c>
      <c r="J380" s="154">
        <v>1688</v>
      </c>
      <c r="K380" s="154">
        <v>1876</v>
      </c>
      <c r="L380" s="154">
        <v>1821</v>
      </c>
      <c r="M380" s="154">
        <v>1416</v>
      </c>
    </row>
    <row r="381" spans="1:16" ht="22.5" customHeight="1" x14ac:dyDescent="0.35">
      <c r="A381" s="3" t="s">
        <v>2</v>
      </c>
      <c r="B381" s="154">
        <v>939</v>
      </c>
      <c r="C381" s="154">
        <v>933</v>
      </c>
      <c r="D381" s="154">
        <v>1003</v>
      </c>
      <c r="E381" s="154">
        <v>796</v>
      </c>
      <c r="F381" s="154">
        <v>972</v>
      </c>
      <c r="G381" s="154">
        <v>977</v>
      </c>
      <c r="H381" s="154">
        <v>885</v>
      </c>
      <c r="I381" s="154">
        <v>991</v>
      </c>
      <c r="J381" s="154">
        <v>1083</v>
      </c>
      <c r="K381" s="154">
        <v>926</v>
      </c>
      <c r="L381" s="154">
        <v>811</v>
      </c>
      <c r="M381" s="154">
        <v>724</v>
      </c>
    </row>
    <row r="382" spans="1:16" x14ac:dyDescent="0.35">
      <c r="A382" s="3" t="s">
        <v>3</v>
      </c>
      <c r="B382" s="154">
        <v>1056</v>
      </c>
      <c r="C382" s="154">
        <v>1315</v>
      </c>
      <c r="D382" s="154">
        <v>1108</v>
      </c>
      <c r="E382" s="154">
        <v>1284</v>
      </c>
      <c r="F382" s="154">
        <v>967</v>
      </c>
      <c r="G382" s="154">
        <v>1228</v>
      </c>
      <c r="H382" s="154">
        <v>955</v>
      </c>
      <c r="I382" s="154">
        <v>1030</v>
      </c>
      <c r="J382" s="154">
        <v>1107</v>
      </c>
      <c r="K382" s="154">
        <v>1078</v>
      </c>
      <c r="L382" s="154">
        <v>1112</v>
      </c>
      <c r="M382" s="154">
        <v>821</v>
      </c>
    </row>
    <row r="383" spans="1:16" x14ac:dyDescent="0.35">
      <c r="A383" s="25" t="s">
        <v>70</v>
      </c>
      <c r="B383" s="154">
        <v>412</v>
      </c>
      <c r="C383" s="154">
        <v>352</v>
      </c>
      <c r="D383" s="154">
        <v>366</v>
      </c>
      <c r="E383" s="154">
        <v>424</v>
      </c>
      <c r="F383" s="154">
        <v>463</v>
      </c>
      <c r="G383" s="154">
        <v>326</v>
      </c>
      <c r="H383" s="154">
        <v>377</v>
      </c>
      <c r="I383" s="154">
        <v>522</v>
      </c>
      <c r="J383" s="154">
        <v>453</v>
      </c>
      <c r="K383" s="154">
        <v>303</v>
      </c>
      <c r="L383" s="154">
        <v>373</v>
      </c>
      <c r="M383" s="154">
        <v>268</v>
      </c>
    </row>
    <row r="384" spans="1:16" x14ac:dyDescent="0.35">
      <c r="A384" s="26" t="s">
        <v>13</v>
      </c>
      <c r="B384" s="201">
        <v>12282</v>
      </c>
      <c r="C384" s="201">
        <v>14672</v>
      </c>
      <c r="D384" s="201">
        <v>14385</v>
      </c>
      <c r="E384" s="201">
        <v>12143</v>
      </c>
      <c r="F384" s="201">
        <v>13458</v>
      </c>
      <c r="G384" s="201">
        <v>14853</v>
      </c>
      <c r="H384" s="201">
        <v>12669</v>
      </c>
      <c r="I384" s="201">
        <v>17095</v>
      </c>
      <c r="J384" s="201">
        <v>14018</v>
      </c>
      <c r="K384" s="201">
        <v>12421</v>
      </c>
      <c r="L384" s="201">
        <v>13156</v>
      </c>
      <c r="M384" s="201">
        <v>9580</v>
      </c>
    </row>
    <row r="385" spans="1:13" x14ac:dyDescent="0.35">
      <c r="A385" s="26"/>
    </row>
    <row r="386" spans="1:13" x14ac:dyDescent="0.35">
      <c r="A386" s="26"/>
    </row>
    <row r="387" spans="1:13" ht="15" thickBot="1" x14ac:dyDescent="0.4">
      <c r="A387" s="3"/>
      <c r="B387" s="333" t="s">
        <v>666</v>
      </c>
      <c r="C387" s="333"/>
      <c r="D387" s="333"/>
      <c r="E387" s="333"/>
      <c r="F387" s="333"/>
      <c r="G387" s="333"/>
      <c r="H387" s="333"/>
      <c r="I387" s="333"/>
      <c r="J387" s="333"/>
      <c r="K387" s="333"/>
      <c r="L387" s="333"/>
      <c r="M387" s="333"/>
    </row>
    <row r="388" spans="1:13" x14ac:dyDescent="0.35">
      <c r="A388" s="3"/>
      <c r="B388" s="186">
        <v>40544</v>
      </c>
      <c r="C388" s="187">
        <v>40585</v>
      </c>
      <c r="D388" s="187">
        <v>40613</v>
      </c>
      <c r="E388" s="187">
        <v>40644</v>
      </c>
      <c r="F388" s="187">
        <v>40674</v>
      </c>
      <c r="G388" s="187">
        <v>40705</v>
      </c>
      <c r="H388" s="187">
        <v>40725</v>
      </c>
      <c r="I388" s="187">
        <v>40766</v>
      </c>
      <c r="J388" s="187">
        <v>40797</v>
      </c>
      <c r="K388" s="187">
        <v>40827</v>
      </c>
      <c r="L388" s="187">
        <v>40858</v>
      </c>
      <c r="M388" s="188">
        <v>40888</v>
      </c>
    </row>
    <row r="389" spans="1:13" x14ac:dyDescent="0.35">
      <c r="A389" s="3" t="s">
        <v>0</v>
      </c>
      <c r="B389" s="154">
        <v>5767</v>
      </c>
      <c r="C389" s="154">
        <v>5851</v>
      </c>
      <c r="D389" s="154">
        <v>6424</v>
      </c>
      <c r="E389" s="154">
        <v>6560</v>
      </c>
      <c r="F389" s="154">
        <v>6299</v>
      </c>
      <c r="G389" s="154">
        <v>6449</v>
      </c>
      <c r="H389" s="154">
        <v>6572</v>
      </c>
      <c r="I389" s="154">
        <v>7095</v>
      </c>
      <c r="J389" s="154">
        <v>6518</v>
      </c>
      <c r="K389" s="154">
        <v>6085</v>
      </c>
      <c r="L389" s="154">
        <v>5315</v>
      </c>
      <c r="M389" s="154">
        <v>4729</v>
      </c>
    </row>
    <row r="390" spans="1:13" x14ac:dyDescent="0.35">
      <c r="A390" s="3" t="s">
        <v>1</v>
      </c>
      <c r="B390" s="154">
        <v>2510</v>
      </c>
      <c r="C390" s="154">
        <v>2407</v>
      </c>
      <c r="D390" s="154">
        <v>2906</v>
      </c>
      <c r="E390" s="154">
        <v>2800</v>
      </c>
      <c r="F390" s="154">
        <v>2852</v>
      </c>
      <c r="G390" s="154">
        <v>2842</v>
      </c>
      <c r="H390" s="154">
        <v>3051</v>
      </c>
      <c r="I390" s="154">
        <v>3745</v>
      </c>
      <c r="J390" s="154">
        <v>4040</v>
      </c>
      <c r="K390" s="154">
        <v>4202</v>
      </c>
      <c r="L390" s="154">
        <v>3673</v>
      </c>
      <c r="M390" s="154">
        <v>3147</v>
      </c>
    </row>
    <row r="391" spans="1:13" x14ac:dyDescent="0.35">
      <c r="A391" s="25" t="s">
        <v>71</v>
      </c>
      <c r="B391" s="154">
        <v>1674</v>
      </c>
      <c r="C391" s="154">
        <v>1846</v>
      </c>
      <c r="D391" s="154">
        <v>1973</v>
      </c>
      <c r="E391" s="154">
        <v>1866</v>
      </c>
      <c r="F391" s="154">
        <v>1769</v>
      </c>
      <c r="G391" s="154">
        <v>1757</v>
      </c>
      <c r="H391" s="154">
        <v>1683</v>
      </c>
      <c r="I391" s="154">
        <v>1695</v>
      </c>
      <c r="J391" s="154">
        <v>1670</v>
      </c>
      <c r="K391" s="154">
        <v>1805</v>
      </c>
      <c r="L391" s="154">
        <v>1795</v>
      </c>
      <c r="M391" s="154">
        <v>1704</v>
      </c>
    </row>
    <row r="392" spans="1:13" x14ac:dyDescent="0.35">
      <c r="A392" s="3" t="s">
        <v>2</v>
      </c>
      <c r="B392" s="154">
        <v>903</v>
      </c>
      <c r="C392" s="154">
        <v>891</v>
      </c>
      <c r="D392" s="154">
        <v>961</v>
      </c>
      <c r="E392" s="154">
        <v>915</v>
      </c>
      <c r="F392" s="154">
        <v>928</v>
      </c>
      <c r="G392" s="154">
        <v>918</v>
      </c>
      <c r="H392" s="154">
        <v>946</v>
      </c>
      <c r="I392" s="154">
        <v>954</v>
      </c>
      <c r="J392" s="154">
        <v>988</v>
      </c>
      <c r="K392" s="154">
        <v>1000</v>
      </c>
      <c r="L392" s="154">
        <v>940</v>
      </c>
      <c r="M392" s="154">
        <v>820</v>
      </c>
    </row>
    <row r="393" spans="1:13" x14ac:dyDescent="0.35">
      <c r="A393" s="3" t="s">
        <v>3</v>
      </c>
      <c r="B393" s="154">
        <v>1048</v>
      </c>
      <c r="C393" s="154">
        <v>1057</v>
      </c>
      <c r="D393" s="154">
        <v>1154</v>
      </c>
      <c r="E393" s="154">
        <v>1228</v>
      </c>
      <c r="F393" s="154">
        <v>1117</v>
      </c>
      <c r="G393" s="154">
        <v>1159</v>
      </c>
      <c r="H393" s="154">
        <v>1054</v>
      </c>
      <c r="I393" s="154">
        <v>1074</v>
      </c>
      <c r="J393" s="154">
        <v>1032</v>
      </c>
      <c r="K393" s="154">
        <v>1070</v>
      </c>
      <c r="L393" s="154">
        <v>1099</v>
      </c>
      <c r="M393" s="154">
        <v>1004</v>
      </c>
    </row>
    <row r="394" spans="1:13" x14ac:dyDescent="0.35">
      <c r="A394" s="25" t="s">
        <v>70</v>
      </c>
      <c r="B394" s="154">
        <v>391</v>
      </c>
      <c r="C394" s="154">
        <v>342</v>
      </c>
      <c r="D394" s="154">
        <v>376</v>
      </c>
      <c r="E394" s="154">
        <v>380</v>
      </c>
      <c r="F394" s="154">
        <v>416</v>
      </c>
      <c r="G394" s="154">
        <v>403</v>
      </c>
      <c r="H394" s="154">
        <v>388</v>
      </c>
      <c r="I394" s="154">
        <v>411</v>
      </c>
      <c r="J394" s="154">
        <v>454</v>
      </c>
      <c r="K394" s="154">
        <v>429</v>
      </c>
      <c r="L394" s="154">
        <v>376</v>
      </c>
      <c r="M394" s="154">
        <v>315</v>
      </c>
    </row>
    <row r="395" spans="1:13" x14ac:dyDescent="0.35">
      <c r="A395" s="26" t="s">
        <v>13</v>
      </c>
      <c r="B395" s="201">
        <v>12293</v>
      </c>
      <c r="C395" s="201">
        <v>12394</v>
      </c>
      <c r="D395" s="170">
        <v>13794</v>
      </c>
      <c r="E395" s="170">
        <v>13750</v>
      </c>
      <c r="F395" s="170">
        <v>13380</v>
      </c>
      <c r="G395" s="170">
        <v>13528</v>
      </c>
      <c r="H395" s="170">
        <v>13695</v>
      </c>
      <c r="I395" s="170">
        <v>14974</v>
      </c>
      <c r="J395" s="170">
        <v>14702</v>
      </c>
      <c r="K395" s="170">
        <v>14591</v>
      </c>
      <c r="L395" s="170">
        <v>13199</v>
      </c>
      <c r="M395" s="201">
        <v>11719</v>
      </c>
    </row>
    <row r="396" spans="1:13" x14ac:dyDescent="0.35">
      <c r="A396" s="26"/>
    </row>
    <row r="397" spans="1:13" x14ac:dyDescent="0.35">
      <c r="A397" s="3"/>
    </row>
    <row r="398" spans="1:13" ht="15" thickBot="1" x14ac:dyDescent="0.4">
      <c r="A398" s="3"/>
      <c r="B398" s="333" t="s">
        <v>667</v>
      </c>
      <c r="C398" s="333"/>
      <c r="D398" s="333"/>
      <c r="E398" s="333"/>
      <c r="F398" s="333"/>
      <c r="G398" s="333"/>
      <c r="H398" s="333"/>
      <c r="I398" s="333"/>
      <c r="J398" s="333"/>
      <c r="K398" s="333"/>
      <c r="L398" s="333"/>
      <c r="M398" s="333"/>
    </row>
    <row r="399" spans="1:13" x14ac:dyDescent="0.35">
      <c r="A399" s="3"/>
      <c r="B399" s="186">
        <v>40544</v>
      </c>
      <c r="C399" s="186">
        <v>40585</v>
      </c>
      <c r="D399" s="186">
        <v>40613</v>
      </c>
      <c r="E399" s="186">
        <v>40644</v>
      </c>
      <c r="F399" s="186">
        <v>40674</v>
      </c>
      <c r="G399" s="186">
        <v>40695</v>
      </c>
      <c r="H399" s="186">
        <v>40735</v>
      </c>
      <c r="I399" s="186">
        <v>40766</v>
      </c>
      <c r="J399" s="186">
        <v>40797</v>
      </c>
      <c r="K399" s="186">
        <v>40827</v>
      </c>
      <c r="L399" s="187">
        <v>40858</v>
      </c>
      <c r="M399" s="187">
        <v>40888</v>
      </c>
    </row>
    <row r="400" spans="1:13" x14ac:dyDescent="0.35">
      <c r="A400" s="3" t="s">
        <v>0</v>
      </c>
      <c r="B400" s="9">
        <v>0.49099999999999999</v>
      </c>
      <c r="C400" s="9">
        <v>0.48499999999999999</v>
      </c>
      <c r="D400" s="9">
        <v>0.48099999999999998</v>
      </c>
      <c r="E400" s="9">
        <v>0.48399999999999999</v>
      </c>
      <c r="F400" s="9">
        <v>0.48599999999999999</v>
      </c>
      <c r="G400" s="9">
        <v>0.48599999999999999</v>
      </c>
      <c r="H400" s="9">
        <v>0.48499999999999999</v>
      </c>
      <c r="I400" s="9">
        <v>0.48</v>
      </c>
      <c r="J400" s="9">
        <v>0.47899999999999998</v>
      </c>
      <c r="K400" s="9">
        <v>0.47299999999999998</v>
      </c>
      <c r="L400" s="9">
        <v>0.47299999999999998</v>
      </c>
      <c r="M400" s="9">
        <v>0.48</v>
      </c>
    </row>
    <row r="401" spans="1:14" x14ac:dyDescent="0.35">
      <c r="A401" s="3" t="s">
        <v>1</v>
      </c>
      <c r="B401" s="9">
        <v>0.70699999999999996</v>
      </c>
      <c r="C401" s="9">
        <v>0.71099999999999997</v>
      </c>
      <c r="D401" s="9">
        <v>0.70499999999999996</v>
      </c>
      <c r="E401" s="9">
        <v>0.71199999999999997</v>
      </c>
      <c r="F401" s="9">
        <v>0.70599999999999996</v>
      </c>
      <c r="G401" s="9">
        <v>0.70899999999999996</v>
      </c>
      <c r="H401" s="9">
        <v>0.70399999999999996</v>
      </c>
      <c r="I401" s="9">
        <v>0.70799999999999996</v>
      </c>
      <c r="J401" s="9">
        <v>0.70299999999999996</v>
      </c>
      <c r="K401" s="9">
        <v>0.70699999999999996</v>
      </c>
      <c r="L401" s="9">
        <v>0.70799999999999996</v>
      </c>
      <c r="M401" s="9">
        <v>0.70499999999999996</v>
      </c>
    </row>
    <row r="402" spans="1:14" x14ac:dyDescent="0.35">
      <c r="A402" s="25" t="s">
        <v>71</v>
      </c>
      <c r="B402" s="9">
        <v>1.637</v>
      </c>
      <c r="C402" s="9">
        <v>1.6080000000000001</v>
      </c>
      <c r="D402" s="9">
        <v>1.573</v>
      </c>
      <c r="E402" s="9">
        <v>1.585</v>
      </c>
      <c r="F402" s="9">
        <v>1.5740000000000001</v>
      </c>
      <c r="G402" s="9">
        <v>1.595</v>
      </c>
      <c r="H402" s="9">
        <v>1.611</v>
      </c>
      <c r="I402" s="9">
        <v>1.593</v>
      </c>
      <c r="J402" s="9">
        <v>1.58</v>
      </c>
      <c r="K402" s="9">
        <v>1.5069999999999999</v>
      </c>
      <c r="L402" s="9">
        <v>1.4970000000000001</v>
      </c>
      <c r="M402" s="9">
        <v>1.5069999999999999</v>
      </c>
    </row>
    <row r="403" spans="1:14" x14ac:dyDescent="0.35">
      <c r="A403" s="3" t="s">
        <v>2</v>
      </c>
      <c r="B403" s="9">
        <v>0.81100000000000005</v>
      </c>
      <c r="C403" s="9">
        <v>0.82</v>
      </c>
      <c r="D403" s="9">
        <v>0.82299999999999995</v>
      </c>
      <c r="E403" s="9">
        <v>0.84</v>
      </c>
      <c r="F403" s="9">
        <v>0.84499999999999997</v>
      </c>
      <c r="G403" s="9">
        <v>0.86799999999999999</v>
      </c>
      <c r="H403" s="9">
        <v>0.85</v>
      </c>
      <c r="I403" s="9">
        <v>0.82899999999999996</v>
      </c>
      <c r="J403" s="9">
        <v>0.80100000000000005</v>
      </c>
      <c r="K403" s="9">
        <v>0.79900000000000004</v>
      </c>
      <c r="L403" s="9">
        <v>0.81399999999999995</v>
      </c>
      <c r="M403" s="9">
        <v>0.82799999999999996</v>
      </c>
    </row>
    <row r="404" spans="1:14" x14ac:dyDescent="0.35">
      <c r="A404" s="3" t="s">
        <v>3</v>
      </c>
      <c r="B404" s="9">
        <v>1.2230000000000001</v>
      </c>
      <c r="C404" s="9">
        <v>1.2569999999999999</v>
      </c>
      <c r="D404" s="9">
        <v>1.2709999999999999</v>
      </c>
      <c r="E404" s="9">
        <v>1.2649999999999999</v>
      </c>
      <c r="F404" s="9">
        <v>1.266</v>
      </c>
      <c r="G404" s="9">
        <v>1.3029999999999999</v>
      </c>
      <c r="H404" s="9">
        <v>1.33</v>
      </c>
      <c r="I404" s="9">
        <v>1.3049999999999999</v>
      </c>
      <c r="J404" s="9">
        <v>1.264</v>
      </c>
      <c r="K404" s="9">
        <v>1.2370000000000001</v>
      </c>
      <c r="L404" s="9">
        <v>1.2390000000000001</v>
      </c>
      <c r="M404" s="9">
        <v>1.23</v>
      </c>
    </row>
    <row r="405" spans="1:14" x14ac:dyDescent="0.35">
      <c r="A405" s="25" t="s">
        <v>70</v>
      </c>
      <c r="B405" s="9">
        <v>1.716</v>
      </c>
      <c r="C405" s="9">
        <v>1.706</v>
      </c>
      <c r="D405" s="9">
        <v>1.732</v>
      </c>
      <c r="E405" s="9">
        <v>1.6970000000000001</v>
      </c>
      <c r="F405" s="9">
        <v>1.6870000000000001</v>
      </c>
      <c r="G405" s="9">
        <v>1.6359999999999999</v>
      </c>
      <c r="H405" s="9">
        <v>1.6679999999999999</v>
      </c>
      <c r="I405" s="9">
        <v>1.62</v>
      </c>
      <c r="J405" s="9">
        <v>1.649</v>
      </c>
      <c r="K405" s="9">
        <v>1.639</v>
      </c>
      <c r="L405" s="9">
        <v>1.736</v>
      </c>
      <c r="M405" s="9">
        <v>1.706</v>
      </c>
    </row>
    <row r="406" spans="1:14" x14ac:dyDescent="0.35">
      <c r="A406" s="27" t="s">
        <v>13</v>
      </c>
      <c r="B406" s="171">
        <v>0.81599999999999995</v>
      </c>
      <c r="C406" s="171">
        <v>0.82</v>
      </c>
      <c r="D406" s="171">
        <v>0.80800000000000005</v>
      </c>
      <c r="E406" s="171">
        <v>0.80700000000000005</v>
      </c>
      <c r="F406" s="171">
        <v>0.80400000000000005</v>
      </c>
      <c r="G406" s="171">
        <v>0.80700000000000005</v>
      </c>
      <c r="H406" s="171">
        <v>0.79600000000000004</v>
      </c>
      <c r="I406" s="171">
        <v>0.77600000000000002</v>
      </c>
      <c r="J406" s="171">
        <v>0.77900000000000003</v>
      </c>
      <c r="K406" s="171">
        <v>0.78100000000000003</v>
      </c>
      <c r="L406" s="171">
        <v>0.80200000000000005</v>
      </c>
      <c r="M406" s="171">
        <v>0.81100000000000005</v>
      </c>
      <c r="N406" s="197"/>
    </row>
    <row r="407" spans="1:14" x14ac:dyDescent="0.35">
      <c r="A407" s="27"/>
      <c r="N407" s="198"/>
    </row>
    <row r="408" spans="1:14" x14ac:dyDescent="0.35">
      <c r="A408" s="3"/>
      <c r="E408" s="109"/>
      <c r="N408" s="198"/>
    </row>
    <row r="409" spans="1:14" ht="15" thickBot="1" x14ac:dyDescent="0.4">
      <c r="A409" s="3"/>
      <c r="B409" s="333" t="s">
        <v>668</v>
      </c>
      <c r="C409" s="333"/>
      <c r="D409" s="333"/>
      <c r="E409" s="333"/>
      <c r="F409" s="333"/>
      <c r="G409" s="333"/>
      <c r="H409" s="333"/>
      <c r="I409" s="333"/>
      <c r="J409" s="333"/>
      <c r="K409" s="333"/>
      <c r="L409" s="333"/>
      <c r="M409" s="333"/>
      <c r="N409" s="198"/>
    </row>
    <row r="410" spans="1:14" x14ac:dyDescent="0.35">
      <c r="A410" s="3"/>
      <c r="B410" s="186">
        <v>40544</v>
      </c>
      <c r="C410" s="187">
        <v>40585</v>
      </c>
      <c r="D410" s="187">
        <v>40613</v>
      </c>
      <c r="E410" s="187">
        <v>40644</v>
      </c>
      <c r="F410" s="187">
        <v>40674</v>
      </c>
      <c r="G410" s="187">
        <v>40705</v>
      </c>
      <c r="H410" s="187">
        <v>40725</v>
      </c>
      <c r="I410" s="187">
        <v>40766</v>
      </c>
      <c r="J410" s="187">
        <v>40797</v>
      </c>
      <c r="K410" s="187">
        <v>40827</v>
      </c>
      <c r="L410" s="187">
        <v>40858</v>
      </c>
      <c r="M410" s="187">
        <v>40888</v>
      </c>
      <c r="N410" s="199"/>
    </row>
    <row r="411" spans="1:14" x14ac:dyDescent="0.35">
      <c r="A411" s="3" t="s">
        <v>33</v>
      </c>
      <c r="B411" s="154">
        <v>10379</v>
      </c>
      <c r="C411" s="154">
        <v>12160</v>
      </c>
      <c r="D411" s="154">
        <v>12212</v>
      </c>
      <c r="E411" s="154">
        <v>10125</v>
      </c>
      <c r="F411" s="154">
        <v>11312</v>
      </c>
      <c r="G411" s="154">
        <v>12661</v>
      </c>
      <c r="H411" s="154">
        <v>10768</v>
      </c>
      <c r="I411" s="154">
        <v>14420</v>
      </c>
      <c r="J411" s="154">
        <v>11932</v>
      </c>
      <c r="K411" s="154">
        <v>10514</v>
      </c>
      <c r="L411" s="154">
        <v>10961</v>
      </c>
      <c r="M411" s="154">
        <v>8117</v>
      </c>
    </row>
    <row r="412" spans="1:14" x14ac:dyDescent="0.35">
      <c r="A412" s="3" t="s">
        <v>34</v>
      </c>
      <c r="B412" s="154">
        <v>1263</v>
      </c>
      <c r="C412" s="154">
        <v>1709</v>
      </c>
      <c r="D412" s="154">
        <v>1445</v>
      </c>
      <c r="E412" s="154">
        <v>1337</v>
      </c>
      <c r="F412" s="154">
        <v>1386</v>
      </c>
      <c r="G412" s="154">
        <v>1466</v>
      </c>
      <c r="H412" s="154">
        <v>1332</v>
      </c>
      <c r="I412" s="154">
        <v>1884</v>
      </c>
      <c r="J412" s="154">
        <v>1413</v>
      </c>
      <c r="K412" s="154">
        <v>1203</v>
      </c>
      <c r="L412" s="154">
        <v>1422</v>
      </c>
      <c r="M412" s="154">
        <v>894</v>
      </c>
    </row>
    <row r="413" spans="1:14" x14ac:dyDescent="0.35">
      <c r="A413" s="3" t="s">
        <v>19</v>
      </c>
      <c r="B413" s="154">
        <v>182</v>
      </c>
      <c r="C413" s="154">
        <v>254</v>
      </c>
      <c r="D413" s="154">
        <v>234</v>
      </c>
      <c r="E413" s="154">
        <v>237</v>
      </c>
      <c r="F413" s="154">
        <v>222</v>
      </c>
      <c r="G413" s="154">
        <v>294</v>
      </c>
      <c r="H413" s="154">
        <v>219</v>
      </c>
      <c r="I413" s="154">
        <v>306</v>
      </c>
      <c r="J413" s="154">
        <v>239</v>
      </c>
      <c r="K413" s="154">
        <v>212</v>
      </c>
      <c r="L413" s="154">
        <v>224</v>
      </c>
      <c r="M413" s="154">
        <v>175</v>
      </c>
      <c r="N413" s="200"/>
    </row>
    <row r="414" spans="1:14" x14ac:dyDescent="0.35">
      <c r="A414" s="26" t="s">
        <v>35</v>
      </c>
      <c r="B414" s="201">
        <v>11825</v>
      </c>
      <c r="C414" s="201">
        <v>14124</v>
      </c>
      <c r="D414" s="201">
        <v>13892</v>
      </c>
      <c r="E414" s="201">
        <v>11699</v>
      </c>
      <c r="F414" s="201">
        <v>12920</v>
      </c>
      <c r="G414" s="201">
        <v>14421</v>
      </c>
      <c r="H414" s="201">
        <v>12318</v>
      </c>
      <c r="I414" s="201">
        <v>16611</v>
      </c>
      <c r="J414" s="201">
        <v>13585</v>
      </c>
      <c r="K414" s="201">
        <v>11929</v>
      </c>
      <c r="L414" s="201">
        <v>12607</v>
      </c>
      <c r="M414" s="201">
        <v>9186</v>
      </c>
      <c r="N414" s="200"/>
    </row>
    <row r="415" spans="1:14" x14ac:dyDescent="0.35">
      <c r="A415" s="3" t="s">
        <v>10</v>
      </c>
      <c r="B415" s="154">
        <v>457</v>
      </c>
      <c r="C415" s="154">
        <v>548</v>
      </c>
      <c r="D415" s="154">
        <v>493</v>
      </c>
      <c r="E415" s="154">
        <v>444</v>
      </c>
      <c r="F415" s="154">
        <v>460</v>
      </c>
      <c r="G415" s="154">
        <v>432</v>
      </c>
      <c r="H415" s="154">
        <v>350</v>
      </c>
      <c r="I415" s="154">
        <v>484</v>
      </c>
      <c r="J415" s="154">
        <v>433</v>
      </c>
      <c r="K415" s="154">
        <v>492</v>
      </c>
      <c r="L415" s="154">
        <v>549</v>
      </c>
      <c r="M415" s="154">
        <v>394</v>
      </c>
      <c r="N415" s="197"/>
    </row>
    <row r="416" spans="1:14" x14ac:dyDescent="0.35">
      <c r="A416" s="27" t="s">
        <v>32</v>
      </c>
      <c r="B416" s="201">
        <v>12282</v>
      </c>
      <c r="C416" s="201">
        <v>14672</v>
      </c>
      <c r="D416" s="170">
        <v>14385</v>
      </c>
      <c r="E416" s="170">
        <v>12143</v>
      </c>
      <c r="F416" s="170">
        <v>13380</v>
      </c>
      <c r="G416" s="170">
        <v>14853</v>
      </c>
      <c r="H416" s="170">
        <v>12668</v>
      </c>
      <c r="I416" s="170">
        <v>17095</v>
      </c>
      <c r="J416" s="170">
        <v>14018</v>
      </c>
      <c r="K416" s="170">
        <v>12421</v>
      </c>
      <c r="L416" s="170">
        <v>13156</v>
      </c>
      <c r="M416" s="170">
        <v>9580</v>
      </c>
      <c r="N416" s="198"/>
    </row>
    <row r="417" spans="1:13" x14ac:dyDescent="0.35">
      <c r="A417" s="27"/>
      <c r="B417" s="178"/>
      <c r="C417" s="178"/>
      <c r="D417" s="178"/>
      <c r="E417" s="178"/>
      <c r="F417" s="178"/>
      <c r="G417" s="178"/>
      <c r="H417" s="178"/>
      <c r="I417" s="202"/>
      <c r="J417" s="178"/>
      <c r="K417" s="178"/>
      <c r="L417" s="178"/>
      <c r="M417" s="178"/>
    </row>
    <row r="418" spans="1:13" ht="15" thickBot="1" x14ac:dyDescent="0.4">
      <c r="A418" s="3"/>
      <c r="B418" s="333" t="s">
        <v>669</v>
      </c>
      <c r="C418" s="333"/>
      <c r="D418" s="333"/>
      <c r="E418" s="333"/>
      <c r="F418" s="333"/>
      <c r="G418" s="333"/>
      <c r="H418" s="333"/>
      <c r="I418" s="333"/>
      <c r="J418" s="333"/>
      <c r="K418" s="333"/>
      <c r="L418" s="333"/>
      <c r="M418" s="333"/>
    </row>
    <row r="419" spans="1:13" x14ac:dyDescent="0.35">
      <c r="A419" s="3"/>
      <c r="B419" s="186">
        <v>40544</v>
      </c>
      <c r="C419" s="186">
        <v>40585</v>
      </c>
      <c r="D419" s="186">
        <v>40613</v>
      </c>
      <c r="E419" s="186">
        <v>40644</v>
      </c>
      <c r="F419" s="186">
        <v>40674</v>
      </c>
      <c r="G419" s="186">
        <v>40695</v>
      </c>
      <c r="H419" s="186">
        <v>40735</v>
      </c>
      <c r="I419" s="186">
        <v>40766</v>
      </c>
      <c r="J419" s="186">
        <v>40797</v>
      </c>
      <c r="K419" s="186">
        <v>40827</v>
      </c>
      <c r="L419" s="187">
        <v>40858</v>
      </c>
      <c r="M419" s="188">
        <v>41254</v>
      </c>
    </row>
    <row r="420" spans="1:13" x14ac:dyDescent="0.35">
      <c r="A420" s="3" t="s">
        <v>31</v>
      </c>
      <c r="B420" s="9">
        <v>0.748</v>
      </c>
      <c r="C420" s="9">
        <v>0.748</v>
      </c>
      <c r="D420" s="9">
        <v>0.74</v>
      </c>
      <c r="E420" s="9">
        <v>0.74099999999999999</v>
      </c>
      <c r="F420" s="9">
        <v>0.74099999999999999</v>
      </c>
      <c r="G420" s="9">
        <v>0.745</v>
      </c>
      <c r="H420" s="9">
        <v>0.73599999999999999</v>
      </c>
      <c r="I420" s="9">
        <v>0.72099999999999997</v>
      </c>
      <c r="J420" s="9">
        <v>0.72399999999999998</v>
      </c>
      <c r="K420" s="9">
        <v>0.72399999999999998</v>
      </c>
      <c r="L420" s="9">
        <v>0.74199999999999999</v>
      </c>
      <c r="M420" s="9">
        <v>0.748</v>
      </c>
    </row>
    <row r="421" spans="1:13" x14ac:dyDescent="0.35">
      <c r="A421" s="3" t="s">
        <v>10</v>
      </c>
      <c r="B421" s="9">
        <v>2.8260000000000001</v>
      </c>
      <c r="C421" s="9">
        <v>2.7349999999999999</v>
      </c>
      <c r="D421" s="9">
        <v>2.63</v>
      </c>
      <c r="E421" s="9">
        <v>2.5739999999999998</v>
      </c>
      <c r="F421" s="9">
        <v>2.5819999999999999</v>
      </c>
      <c r="G421" s="9">
        <v>2.665</v>
      </c>
      <c r="H421" s="9">
        <v>2.7389999999999999</v>
      </c>
      <c r="I421" s="9">
        <v>2.6509999999999998</v>
      </c>
      <c r="J421" s="9">
        <v>2.621</v>
      </c>
      <c r="K421" s="9">
        <v>2.4729999999999999</v>
      </c>
      <c r="L421" s="9">
        <v>2.3519999999999999</v>
      </c>
      <c r="M421" s="9">
        <v>2.29</v>
      </c>
    </row>
    <row r="422" spans="1:13" x14ac:dyDescent="0.35">
      <c r="A422" s="27" t="s">
        <v>32</v>
      </c>
      <c r="B422" s="171">
        <v>0.81599999999999995</v>
      </c>
      <c r="C422" s="171">
        <v>0.82</v>
      </c>
      <c r="D422" s="171">
        <v>0.80800000000000005</v>
      </c>
      <c r="E422" s="171">
        <v>0.80700000000000005</v>
      </c>
      <c r="F422" s="171">
        <v>0.80400000000000005</v>
      </c>
      <c r="G422" s="171">
        <v>0.80700000000000005</v>
      </c>
      <c r="H422" s="171">
        <v>0.79600000000000004</v>
      </c>
      <c r="I422" s="171">
        <v>0.77600000000000002</v>
      </c>
      <c r="J422" s="171">
        <v>0.77900000000000003</v>
      </c>
      <c r="K422" s="171">
        <v>0.78100000000000003</v>
      </c>
      <c r="L422" s="171">
        <v>0.80200000000000005</v>
      </c>
      <c r="M422" s="171">
        <v>0.81100000000000005</v>
      </c>
    </row>
    <row r="423" spans="1:13" ht="27.75" customHeight="1" x14ac:dyDescent="0.35">
      <c r="A423" s="335" t="s">
        <v>674</v>
      </c>
      <c r="B423" s="335"/>
      <c r="C423" s="335"/>
      <c r="D423" s="335"/>
      <c r="E423" s="335"/>
      <c r="F423" s="335"/>
      <c r="G423" s="335"/>
      <c r="H423" s="335"/>
      <c r="I423" s="335"/>
      <c r="J423" s="335"/>
      <c r="K423" s="335"/>
      <c r="L423" s="335"/>
      <c r="M423" s="335"/>
    </row>
    <row r="424" spans="1:13" ht="9" customHeight="1" x14ac:dyDescent="0.35">
      <c r="B424" s="193"/>
      <c r="C424" s="193"/>
      <c r="D424" s="193"/>
      <c r="E424" s="193"/>
      <c r="F424" s="193"/>
      <c r="G424" s="193"/>
      <c r="H424" s="193"/>
      <c r="I424" s="193"/>
      <c r="J424" s="193"/>
      <c r="K424" s="193"/>
      <c r="L424" s="193"/>
      <c r="M424" s="193"/>
    </row>
    <row r="425" spans="1:13" ht="15.5" x14ac:dyDescent="0.35">
      <c r="A425" s="179">
        <v>2010</v>
      </c>
      <c r="B425" s="336" t="s">
        <v>664</v>
      </c>
      <c r="C425" s="336"/>
      <c r="D425" s="336"/>
      <c r="E425" s="336"/>
      <c r="F425" s="336"/>
      <c r="G425" s="336"/>
      <c r="H425" s="336"/>
      <c r="I425" s="336"/>
      <c r="J425" s="336"/>
      <c r="K425" s="336"/>
      <c r="L425" s="336"/>
      <c r="M425" s="336"/>
    </row>
    <row r="426" spans="1:13" x14ac:dyDescent="0.35">
      <c r="A426" s="8" t="s">
        <v>72</v>
      </c>
      <c r="B426" s="92">
        <v>19</v>
      </c>
      <c r="C426" s="92">
        <v>19</v>
      </c>
      <c r="D426" s="92">
        <v>23</v>
      </c>
      <c r="E426" s="92">
        <v>22</v>
      </c>
      <c r="F426" s="92">
        <v>20</v>
      </c>
      <c r="G426" s="92">
        <v>22</v>
      </c>
      <c r="H426" s="92">
        <v>21</v>
      </c>
      <c r="I426" s="92">
        <v>22</v>
      </c>
      <c r="J426" s="92">
        <v>21</v>
      </c>
      <c r="K426" s="92">
        <v>21</v>
      </c>
      <c r="L426" s="92">
        <v>21</v>
      </c>
      <c r="M426" s="92">
        <v>22</v>
      </c>
    </row>
    <row r="427" spans="1:13" ht="15" thickBot="1" x14ac:dyDescent="0.4">
      <c r="A427" s="3"/>
      <c r="B427" s="333" t="s">
        <v>665</v>
      </c>
      <c r="C427" s="333"/>
      <c r="D427" s="333"/>
      <c r="E427" s="333"/>
      <c r="F427" s="333"/>
      <c r="G427" s="333"/>
      <c r="H427" s="333"/>
      <c r="I427" s="333"/>
      <c r="J427" s="333"/>
      <c r="K427" s="333"/>
      <c r="L427" s="333"/>
      <c r="M427" s="333"/>
    </row>
    <row r="428" spans="1:13" x14ac:dyDescent="0.35">
      <c r="A428" s="3"/>
      <c r="B428" s="186">
        <v>40179</v>
      </c>
      <c r="C428" s="187">
        <v>40219</v>
      </c>
      <c r="D428" s="187">
        <v>40238</v>
      </c>
      <c r="E428" s="187">
        <v>40278</v>
      </c>
      <c r="F428" s="187">
        <v>40308</v>
      </c>
      <c r="G428" s="187">
        <v>40339</v>
      </c>
      <c r="H428" s="187">
        <v>40369</v>
      </c>
      <c r="I428" s="187">
        <v>40400</v>
      </c>
      <c r="J428" s="187">
        <v>40431</v>
      </c>
      <c r="K428" s="187">
        <v>40452</v>
      </c>
      <c r="L428" s="187">
        <v>40483</v>
      </c>
      <c r="M428" s="188">
        <v>40513</v>
      </c>
    </row>
    <row r="429" spans="1:13" x14ac:dyDescent="0.35">
      <c r="A429" s="3" t="s">
        <v>0</v>
      </c>
      <c r="B429" s="157">
        <v>4761</v>
      </c>
      <c r="C429" s="154">
        <v>5671</v>
      </c>
      <c r="D429" s="154">
        <v>4961</v>
      </c>
      <c r="E429" s="154">
        <v>5605</v>
      </c>
      <c r="F429" s="154">
        <v>8105</v>
      </c>
      <c r="G429" s="154">
        <v>4697</v>
      </c>
      <c r="H429" s="154">
        <v>4484</v>
      </c>
      <c r="I429" s="154">
        <v>5427</v>
      </c>
      <c r="J429" s="154">
        <v>5130</v>
      </c>
      <c r="K429" s="154">
        <v>4722</v>
      </c>
      <c r="L429" s="154">
        <v>6971</v>
      </c>
      <c r="M429" s="154">
        <v>5031</v>
      </c>
    </row>
    <row r="430" spans="1:13" ht="28.5" customHeight="1" x14ac:dyDescent="0.35">
      <c r="A430" s="3" t="s">
        <v>1</v>
      </c>
      <c r="B430" s="154">
        <v>2861</v>
      </c>
      <c r="C430" s="154">
        <v>2956</v>
      </c>
      <c r="D430" s="154">
        <v>2662</v>
      </c>
      <c r="E430" s="154">
        <v>2590</v>
      </c>
      <c r="F430" s="154">
        <v>4228</v>
      </c>
      <c r="G430" s="154">
        <v>3617</v>
      </c>
      <c r="H430" s="154">
        <v>2850</v>
      </c>
      <c r="I430" s="154">
        <v>2584</v>
      </c>
      <c r="J430" s="154">
        <v>3004</v>
      </c>
      <c r="K430" s="154">
        <v>2657</v>
      </c>
      <c r="L430" s="154">
        <v>2849</v>
      </c>
      <c r="M430" s="154">
        <v>2147</v>
      </c>
    </row>
    <row r="431" spans="1:13" ht="12.75" customHeight="1" x14ac:dyDescent="0.35">
      <c r="A431" s="25" t="s">
        <v>71</v>
      </c>
      <c r="B431" s="154">
        <v>1646</v>
      </c>
      <c r="C431" s="154">
        <v>1706</v>
      </c>
      <c r="D431" s="154">
        <v>1497</v>
      </c>
      <c r="E431" s="154">
        <v>1748</v>
      </c>
      <c r="F431" s="154">
        <v>2000</v>
      </c>
      <c r="G431" s="154">
        <v>1665</v>
      </c>
      <c r="H431" s="154">
        <v>1504</v>
      </c>
      <c r="I431" s="154">
        <v>1704</v>
      </c>
      <c r="J431" s="154">
        <v>1761</v>
      </c>
      <c r="K431" s="154">
        <v>1712</v>
      </c>
      <c r="L431" s="154">
        <v>1606</v>
      </c>
      <c r="M431" s="154">
        <v>1433</v>
      </c>
    </row>
    <row r="432" spans="1:13" ht="22.5" customHeight="1" x14ac:dyDescent="0.35">
      <c r="A432" s="3" t="s">
        <v>2</v>
      </c>
      <c r="B432" s="154">
        <v>820</v>
      </c>
      <c r="C432" s="154">
        <v>931</v>
      </c>
      <c r="D432" s="154">
        <v>907</v>
      </c>
      <c r="E432" s="154">
        <v>842</v>
      </c>
      <c r="F432" s="154">
        <v>1306</v>
      </c>
      <c r="G432" s="154">
        <v>981</v>
      </c>
      <c r="H432" s="154">
        <v>833</v>
      </c>
      <c r="I432" s="154">
        <v>818</v>
      </c>
      <c r="J432" s="154">
        <v>951</v>
      </c>
      <c r="K432" s="154">
        <v>889</v>
      </c>
      <c r="L432" s="154">
        <v>964</v>
      </c>
      <c r="M432" s="154">
        <v>811</v>
      </c>
    </row>
    <row r="433" spans="1:13" x14ac:dyDescent="0.35">
      <c r="A433" s="3" t="s">
        <v>3</v>
      </c>
      <c r="B433" s="154">
        <v>771</v>
      </c>
      <c r="C433" s="154">
        <v>913</v>
      </c>
      <c r="D433" s="154">
        <v>692</v>
      </c>
      <c r="E433" s="154">
        <v>894</v>
      </c>
      <c r="F433" s="154">
        <v>731</v>
      </c>
      <c r="G433" s="154">
        <v>929</v>
      </c>
      <c r="H433" s="154">
        <v>859</v>
      </c>
      <c r="I433" s="154">
        <v>964</v>
      </c>
      <c r="J433" s="154">
        <v>1000</v>
      </c>
      <c r="K433" s="154">
        <v>1113</v>
      </c>
      <c r="L433" s="154">
        <v>1263</v>
      </c>
      <c r="M433" s="154">
        <v>836</v>
      </c>
    </row>
    <row r="434" spans="1:13" x14ac:dyDescent="0.35">
      <c r="A434" s="25" t="s">
        <v>70</v>
      </c>
      <c r="B434" s="154">
        <v>355</v>
      </c>
      <c r="C434" s="154">
        <v>338</v>
      </c>
      <c r="D434" s="154">
        <v>296</v>
      </c>
      <c r="E434" s="154">
        <v>260</v>
      </c>
      <c r="F434" s="154">
        <v>398</v>
      </c>
      <c r="G434" s="154">
        <v>273</v>
      </c>
      <c r="H434" s="154">
        <v>300</v>
      </c>
      <c r="I434" s="154">
        <v>226</v>
      </c>
      <c r="J434" s="154">
        <v>246</v>
      </c>
      <c r="K434" s="154">
        <v>351</v>
      </c>
      <c r="L434" s="154">
        <v>500</v>
      </c>
      <c r="M434" s="154">
        <v>270</v>
      </c>
    </row>
    <row r="435" spans="1:13" x14ac:dyDescent="0.35">
      <c r="A435" s="26" t="s">
        <v>13</v>
      </c>
      <c r="B435" s="170">
        <v>11213</v>
      </c>
      <c r="C435" s="170">
        <v>12515</v>
      </c>
      <c r="D435" s="170">
        <v>11016</v>
      </c>
      <c r="E435" s="170">
        <v>11939</v>
      </c>
      <c r="F435" s="170">
        <v>16768</v>
      </c>
      <c r="G435" s="170">
        <v>12162</v>
      </c>
      <c r="H435" s="170">
        <v>10829</v>
      </c>
      <c r="I435" s="170">
        <v>11722</v>
      </c>
      <c r="J435" s="170">
        <v>12092</v>
      </c>
      <c r="K435" s="170">
        <v>11445</v>
      </c>
      <c r="L435" s="170">
        <v>14152</v>
      </c>
      <c r="M435" s="170">
        <v>10528</v>
      </c>
    </row>
    <row r="436" spans="1:13" x14ac:dyDescent="0.35">
      <c r="A436" s="26"/>
    </row>
    <row r="437" spans="1:13" x14ac:dyDescent="0.35">
      <c r="A437" s="26"/>
    </row>
    <row r="438" spans="1:13" ht="15" thickBot="1" x14ac:dyDescent="0.4">
      <c r="A438" s="3"/>
      <c r="B438" s="333" t="s">
        <v>666</v>
      </c>
      <c r="C438" s="333"/>
      <c r="D438" s="333"/>
      <c r="E438" s="333"/>
      <c r="F438" s="333"/>
      <c r="G438" s="333"/>
      <c r="H438" s="333"/>
      <c r="I438" s="333"/>
      <c r="J438" s="333"/>
      <c r="K438" s="333"/>
      <c r="L438" s="333"/>
      <c r="M438" s="333"/>
    </row>
    <row r="439" spans="1:13" x14ac:dyDescent="0.35">
      <c r="A439" s="3"/>
      <c r="B439" s="186">
        <v>40179</v>
      </c>
      <c r="C439" s="187">
        <v>40219</v>
      </c>
      <c r="D439" s="187">
        <v>40238</v>
      </c>
      <c r="E439" s="187">
        <v>40278</v>
      </c>
      <c r="F439" s="187">
        <v>40308</v>
      </c>
      <c r="G439" s="187">
        <v>40339</v>
      </c>
      <c r="H439" s="187">
        <v>40369</v>
      </c>
      <c r="I439" s="187">
        <v>40400</v>
      </c>
      <c r="J439" s="187">
        <v>40431</v>
      </c>
      <c r="K439" s="187">
        <v>40452</v>
      </c>
      <c r="L439" s="187">
        <v>40483</v>
      </c>
      <c r="M439" s="188">
        <v>40513</v>
      </c>
    </row>
    <row r="440" spans="1:13" x14ac:dyDescent="0.35">
      <c r="A440" s="3" t="s">
        <v>0</v>
      </c>
      <c r="B440" s="154">
        <v>4453</v>
      </c>
      <c r="C440" s="154">
        <v>4728</v>
      </c>
      <c r="D440" s="154">
        <v>5120</v>
      </c>
      <c r="E440" s="154">
        <v>5393</v>
      </c>
      <c r="F440" s="154">
        <v>6147</v>
      </c>
      <c r="G440" s="154">
        <v>6074</v>
      </c>
      <c r="H440" s="154">
        <v>5708</v>
      </c>
      <c r="I440" s="154">
        <v>4875</v>
      </c>
      <c r="J440" s="154">
        <v>5020</v>
      </c>
      <c r="K440" s="154">
        <v>5098</v>
      </c>
      <c r="L440" s="154">
        <v>5608</v>
      </c>
      <c r="M440" s="154">
        <v>5566</v>
      </c>
    </row>
    <row r="441" spans="1:13" x14ac:dyDescent="0.35">
      <c r="A441" s="3" t="s">
        <v>1</v>
      </c>
      <c r="B441" s="154">
        <v>2510</v>
      </c>
      <c r="C441" s="154">
        <v>2662</v>
      </c>
      <c r="D441" s="154">
        <v>2815</v>
      </c>
      <c r="E441" s="154">
        <v>2724</v>
      </c>
      <c r="F441" s="154">
        <v>3119</v>
      </c>
      <c r="G441" s="154">
        <v>3455</v>
      </c>
      <c r="H441" s="154">
        <v>3555</v>
      </c>
      <c r="I441" s="154">
        <v>3019</v>
      </c>
      <c r="J441" s="154">
        <v>2809</v>
      </c>
      <c r="K441" s="154">
        <v>2746</v>
      </c>
      <c r="L441" s="154">
        <v>2837</v>
      </c>
      <c r="M441" s="154">
        <v>2545</v>
      </c>
    </row>
    <row r="442" spans="1:13" x14ac:dyDescent="0.35">
      <c r="A442" s="25" t="s">
        <v>71</v>
      </c>
      <c r="B442" s="154">
        <v>1531</v>
      </c>
      <c r="C442" s="154">
        <v>1592</v>
      </c>
      <c r="D442" s="154">
        <v>1609</v>
      </c>
      <c r="E442" s="154">
        <v>1645</v>
      </c>
      <c r="F442" s="154">
        <v>1737</v>
      </c>
      <c r="G442" s="154">
        <v>1798</v>
      </c>
      <c r="H442" s="154">
        <v>1718</v>
      </c>
      <c r="I442" s="154">
        <v>1626</v>
      </c>
      <c r="J442" s="154">
        <v>1657</v>
      </c>
      <c r="K442" s="154">
        <v>1725</v>
      </c>
      <c r="L442" s="154">
        <v>1693</v>
      </c>
      <c r="M442" s="154">
        <v>1581</v>
      </c>
    </row>
    <row r="443" spans="1:13" x14ac:dyDescent="0.35">
      <c r="A443" s="3" t="s">
        <v>2</v>
      </c>
      <c r="B443" s="154">
        <v>777</v>
      </c>
      <c r="C443" s="154">
        <v>824</v>
      </c>
      <c r="D443" s="154">
        <v>887</v>
      </c>
      <c r="E443" s="154">
        <v>892</v>
      </c>
      <c r="F443" s="154">
        <v>1008</v>
      </c>
      <c r="G443" s="154">
        <v>1035</v>
      </c>
      <c r="H443" s="154">
        <v>1035</v>
      </c>
      <c r="I443" s="154">
        <v>878</v>
      </c>
      <c r="J443" s="154">
        <v>866</v>
      </c>
      <c r="K443" s="154">
        <v>885</v>
      </c>
      <c r="L443" s="154">
        <v>935</v>
      </c>
      <c r="M443" s="154">
        <v>887</v>
      </c>
    </row>
    <row r="444" spans="1:13" x14ac:dyDescent="0.35">
      <c r="A444" s="3" t="s">
        <v>3</v>
      </c>
      <c r="B444" s="154">
        <v>744</v>
      </c>
      <c r="C444" s="154">
        <v>758</v>
      </c>
      <c r="D444" s="154">
        <v>786</v>
      </c>
      <c r="E444" s="154">
        <v>827</v>
      </c>
      <c r="F444" s="154">
        <v>773</v>
      </c>
      <c r="G444" s="154">
        <v>855</v>
      </c>
      <c r="H444" s="154">
        <v>843</v>
      </c>
      <c r="I444" s="154">
        <v>918</v>
      </c>
      <c r="J444" s="154">
        <v>941</v>
      </c>
      <c r="K444" s="154">
        <v>1025</v>
      </c>
      <c r="L444" s="154">
        <v>1125</v>
      </c>
      <c r="M444" s="154">
        <v>1067</v>
      </c>
    </row>
    <row r="445" spans="1:13" x14ac:dyDescent="0.35">
      <c r="A445" s="25" t="s">
        <v>70</v>
      </c>
      <c r="B445" s="154">
        <v>331</v>
      </c>
      <c r="C445" s="154">
        <v>319</v>
      </c>
      <c r="D445" s="154">
        <v>327</v>
      </c>
      <c r="E445" s="154">
        <v>296</v>
      </c>
      <c r="F445" s="154">
        <v>315</v>
      </c>
      <c r="G445" s="154">
        <v>308</v>
      </c>
      <c r="H445" s="154">
        <v>322</v>
      </c>
      <c r="I445" s="154">
        <v>266</v>
      </c>
      <c r="J445" s="154">
        <v>257</v>
      </c>
      <c r="K445" s="154">
        <v>273</v>
      </c>
      <c r="L445" s="154">
        <v>365</v>
      </c>
      <c r="M445" s="154">
        <v>372</v>
      </c>
    </row>
    <row r="446" spans="1:13" x14ac:dyDescent="0.35">
      <c r="A446" s="26" t="s">
        <v>13</v>
      </c>
      <c r="B446" s="170">
        <v>10346</v>
      </c>
      <c r="C446" s="170">
        <v>10884</v>
      </c>
      <c r="D446" s="170">
        <v>11544</v>
      </c>
      <c r="E446" s="170">
        <v>11778</v>
      </c>
      <c r="F446" s="170">
        <v>13098</v>
      </c>
      <c r="G446" s="170">
        <v>13525</v>
      </c>
      <c r="H446" s="170">
        <v>13180</v>
      </c>
      <c r="I446" s="170">
        <v>11583</v>
      </c>
      <c r="J446" s="170">
        <v>11550</v>
      </c>
      <c r="K446" s="170">
        <v>11752</v>
      </c>
      <c r="L446" s="170">
        <v>12563</v>
      </c>
      <c r="M446" s="170">
        <v>12018</v>
      </c>
    </row>
    <row r="447" spans="1:13" x14ac:dyDescent="0.35">
      <c r="A447" s="26"/>
    </row>
    <row r="448" spans="1:13" x14ac:dyDescent="0.35">
      <c r="A448" s="3"/>
    </row>
    <row r="449" spans="1:13" ht="15" thickBot="1" x14ac:dyDescent="0.4">
      <c r="A449" s="3"/>
      <c r="B449" s="333" t="s">
        <v>667</v>
      </c>
      <c r="C449" s="333"/>
      <c r="D449" s="333"/>
      <c r="E449" s="333"/>
      <c r="F449" s="333"/>
      <c r="G449" s="333"/>
      <c r="H449" s="333"/>
      <c r="I449" s="333"/>
      <c r="J449" s="333"/>
      <c r="K449" s="333"/>
      <c r="L449" s="333"/>
      <c r="M449" s="333"/>
    </row>
    <row r="450" spans="1:13" x14ac:dyDescent="0.35">
      <c r="A450" s="3"/>
      <c r="B450" s="186">
        <v>40188</v>
      </c>
      <c r="C450" s="187">
        <v>40219</v>
      </c>
      <c r="D450" s="187">
        <v>40238</v>
      </c>
      <c r="E450" s="187">
        <v>40278</v>
      </c>
      <c r="F450" s="187">
        <v>40308</v>
      </c>
      <c r="G450" s="187">
        <v>40339</v>
      </c>
      <c r="H450" s="187">
        <v>40369</v>
      </c>
      <c r="I450" s="187">
        <v>40400</v>
      </c>
      <c r="J450" s="187">
        <v>40431</v>
      </c>
      <c r="K450" s="187">
        <v>40452</v>
      </c>
      <c r="L450" s="187">
        <v>40483</v>
      </c>
      <c r="M450" s="188">
        <v>40513</v>
      </c>
    </row>
    <row r="451" spans="1:13" x14ac:dyDescent="0.35">
      <c r="A451" s="3" t="s">
        <v>0</v>
      </c>
      <c r="B451" s="9">
        <v>0.51100000000000001</v>
      </c>
      <c r="C451" s="9">
        <v>0.51100000000000001</v>
      </c>
      <c r="D451" s="9">
        <v>0.503</v>
      </c>
      <c r="E451" s="9">
        <v>0.49199999999999999</v>
      </c>
      <c r="F451" s="9">
        <v>0.48399999999999999</v>
      </c>
      <c r="G451" s="9">
        <v>0.48099999999999998</v>
      </c>
      <c r="H451" s="9">
        <v>0.48599999999999999</v>
      </c>
      <c r="I451" s="9">
        <v>0.49299999999999999</v>
      </c>
      <c r="J451" s="9">
        <v>0.495</v>
      </c>
      <c r="K451" s="9">
        <v>0.497</v>
      </c>
      <c r="L451" s="9">
        <v>0.498</v>
      </c>
      <c r="M451" s="9">
        <v>0.496</v>
      </c>
    </row>
    <row r="452" spans="1:13" x14ac:dyDescent="0.35">
      <c r="A452" s="3" t="s">
        <v>1</v>
      </c>
      <c r="B452" s="9">
        <v>0.73499999999999999</v>
      </c>
      <c r="C452" s="9">
        <v>0.72599999999999998</v>
      </c>
      <c r="D452" s="9">
        <v>0.71299999999999997</v>
      </c>
      <c r="E452" s="9">
        <v>0.71199999999999997</v>
      </c>
      <c r="F452" s="9">
        <v>0.71299999999999997</v>
      </c>
      <c r="G452" s="9">
        <v>0.71299999999999997</v>
      </c>
      <c r="H452" s="9">
        <v>0.71499999999999997</v>
      </c>
      <c r="I452" s="9">
        <v>0.70899999999999996</v>
      </c>
      <c r="J452" s="9">
        <v>0.70799999999999996</v>
      </c>
      <c r="K452" s="9">
        <v>0.69599999999999995</v>
      </c>
      <c r="L452" s="9">
        <v>0.69499999999999995</v>
      </c>
      <c r="M452" s="9">
        <v>0.70199999999999996</v>
      </c>
    </row>
    <row r="453" spans="1:13" x14ac:dyDescent="0.35">
      <c r="A453" s="25" t="s">
        <v>71</v>
      </c>
      <c r="B453" s="9">
        <v>1.637</v>
      </c>
      <c r="C453" s="9">
        <v>1.64</v>
      </c>
      <c r="D453" s="9">
        <v>1.6359999999999999</v>
      </c>
      <c r="E453" s="9">
        <v>1.6279999999999999</v>
      </c>
      <c r="F453" s="9">
        <v>1.6040000000000001</v>
      </c>
      <c r="G453" s="9">
        <v>1.581</v>
      </c>
      <c r="H453" s="9">
        <v>1.5529999999999999</v>
      </c>
      <c r="I453" s="9">
        <v>1.542</v>
      </c>
      <c r="J453" s="9">
        <v>1.54</v>
      </c>
      <c r="K453" s="9">
        <v>1.5580000000000001</v>
      </c>
      <c r="L453" s="9">
        <v>1.6060000000000001</v>
      </c>
      <c r="M453" s="9">
        <v>1.631</v>
      </c>
    </row>
    <row r="454" spans="1:13" x14ac:dyDescent="0.35">
      <c r="A454" s="3" t="s">
        <v>2</v>
      </c>
      <c r="B454" s="9">
        <v>0.81699999999999995</v>
      </c>
      <c r="C454" s="9">
        <v>0.80600000000000005</v>
      </c>
      <c r="D454" s="9">
        <v>0.80300000000000005</v>
      </c>
      <c r="E454" s="9">
        <v>0.81100000000000005</v>
      </c>
      <c r="F454" s="9">
        <v>0.80900000000000005</v>
      </c>
      <c r="G454" s="9">
        <v>0.79800000000000004</v>
      </c>
      <c r="H454" s="9">
        <v>0.79</v>
      </c>
      <c r="I454" s="9">
        <v>0.79100000000000004</v>
      </c>
      <c r="J454" s="9">
        <v>0.79500000000000004</v>
      </c>
      <c r="K454" s="9">
        <v>0.79300000000000004</v>
      </c>
      <c r="L454" s="9">
        <v>0.79500000000000004</v>
      </c>
      <c r="M454" s="9">
        <v>0.80400000000000005</v>
      </c>
    </row>
    <row r="455" spans="1:13" x14ac:dyDescent="0.35">
      <c r="A455" s="3" t="s">
        <v>3</v>
      </c>
      <c r="B455" s="9">
        <v>1.2669999999999999</v>
      </c>
      <c r="C455" s="9">
        <v>1.2549999999999999</v>
      </c>
      <c r="D455" s="9">
        <v>1.244</v>
      </c>
      <c r="E455" s="9">
        <v>1.248</v>
      </c>
      <c r="F455" s="9">
        <v>1.2649999999999999</v>
      </c>
      <c r="G455" s="9">
        <v>1.282</v>
      </c>
      <c r="H455" s="9">
        <v>1.294</v>
      </c>
      <c r="I455" s="9">
        <v>1.2869999999999999</v>
      </c>
      <c r="J455" s="9">
        <v>1.256</v>
      </c>
      <c r="K455" s="9">
        <v>1.242</v>
      </c>
      <c r="L455" s="9">
        <v>1.22</v>
      </c>
      <c r="M455" s="9">
        <v>1.2190000000000001</v>
      </c>
    </row>
    <row r="456" spans="1:13" x14ac:dyDescent="0.35">
      <c r="A456" s="25" t="s">
        <v>70</v>
      </c>
      <c r="B456" s="9">
        <v>1.851</v>
      </c>
      <c r="C456" s="9">
        <v>1.7030000000000001</v>
      </c>
      <c r="D456" s="9">
        <v>1.734</v>
      </c>
      <c r="E456" s="9">
        <v>1.696</v>
      </c>
      <c r="F456" s="9">
        <v>1.776</v>
      </c>
      <c r="G456" s="9">
        <v>1.7490000000000001</v>
      </c>
      <c r="H456" s="9">
        <v>1.7749999999999999</v>
      </c>
      <c r="I456" s="9">
        <v>1.7430000000000001</v>
      </c>
      <c r="J456" s="9">
        <v>1.7909999999999999</v>
      </c>
      <c r="K456" s="9">
        <v>1.75</v>
      </c>
      <c r="L456" s="9">
        <v>1.7330000000000001</v>
      </c>
      <c r="M456" s="9">
        <v>1.708</v>
      </c>
    </row>
    <row r="457" spans="1:13" x14ac:dyDescent="0.35">
      <c r="A457" s="27" t="s">
        <v>13</v>
      </c>
      <c r="B457" s="171">
        <v>0.85199999999999998</v>
      </c>
      <c r="C457" s="171">
        <v>0.83799999999999997</v>
      </c>
      <c r="D457" s="171">
        <v>0.82099999999999995</v>
      </c>
      <c r="E457" s="171">
        <v>0.80900000000000005</v>
      </c>
      <c r="F457" s="171">
        <v>0.78900000000000003</v>
      </c>
      <c r="G457" s="171">
        <v>0.79</v>
      </c>
      <c r="H457" s="171">
        <v>0.79400000000000004</v>
      </c>
      <c r="I457" s="171">
        <v>0.81100000000000005</v>
      </c>
      <c r="J457" s="171">
        <v>0.81</v>
      </c>
      <c r="K457" s="171">
        <v>0.81599999999999995</v>
      </c>
      <c r="L457" s="171">
        <v>0.81499999999999995</v>
      </c>
      <c r="M457" s="171">
        <v>0.81299999999999994</v>
      </c>
    </row>
    <row r="458" spans="1:13" x14ac:dyDescent="0.35">
      <c r="A458" s="27"/>
    </row>
    <row r="459" spans="1:13" x14ac:dyDescent="0.35">
      <c r="A459" s="3"/>
    </row>
    <row r="460" spans="1:13" ht="15" thickBot="1" x14ac:dyDescent="0.4">
      <c r="A460" s="3"/>
      <c r="B460" s="333" t="s">
        <v>668</v>
      </c>
      <c r="C460" s="333"/>
      <c r="D460" s="333"/>
      <c r="E460" s="333"/>
      <c r="F460" s="333"/>
      <c r="G460" s="333"/>
      <c r="H460" s="333"/>
      <c r="I460" s="333"/>
      <c r="J460" s="333"/>
      <c r="K460" s="333"/>
      <c r="L460" s="333"/>
      <c r="M460" s="333"/>
    </row>
    <row r="461" spans="1:13" x14ac:dyDescent="0.35">
      <c r="A461" s="3"/>
      <c r="B461" s="186">
        <v>40179</v>
      </c>
      <c r="C461" s="187">
        <v>40219</v>
      </c>
      <c r="D461" s="187">
        <v>40238</v>
      </c>
      <c r="E461" s="187">
        <v>40278</v>
      </c>
      <c r="F461" s="187">
        <v>40308</v>
      </c>
      <c r="G461" s="187">
        <v>40339</v>
      </c>
      <c r="H461" s="187">
        <v>40369</v>
      </c>
      <c r="I461" s="187">
        <v>40400</v>
      </c>
      <c r="J461" s="187">
        <v>40431</v>
      </c>
      <c r="K461" s="187">
        <v>40452</v>
      </c>
      <c r="L461" s="187">
        <v>40483</v>
      </c>
      <c r="M461" s="187">
        <v>40513</v>
      </c>
    </row>
    <row r="462" spans="1:13" x14ac:dyDescent="0.35">
      <c r="A462" s="3" t="s">
        <v>33</v>
      </c>
      <c r="B462" s="154">
        <v>9201</v>
      </c>
      <c r="C462" s="154">
        <v>10476</v>
      </c>
      <c r="D462" s="154">
        <v>9105</v>
      </c>
      <c r="E462" s="154">
        <v>9970</v>
      </c>
      <c r="F462" s="154">
        <v>14041</v>
      </c>
      <c r="G462" s="154">
        <v>10256</v>
      </c>
      <c r="H462" s="154">
        <v>9012</v>
      </c>
      <c r="I462" s="154">
        <v>9652</v>
      </c>
      <c r="J462" s="154">
        <v>10054</v>
      </c>
      <c r="K462" s="154">
        <v>9444</v>
      </c>
      <c r="L462" s="154">
        <v>11769</v>
      </c>
      <c r="M462" s="154">
        <v>8777</v>
      </c>
    </row>
    <row r="463" spans="1:13" x14ac:dyDescent="0.35">
      <c r="A463" s="3" t="s">
        <v>34</v>
      </c>
      <c r="B463" s="154">
        <v>1317</v>
      </c>
      <c r="C463" s="154">
        <v>1354</v>
      </c>
      <c r="D463" s="154">
        <v>1288</v>
      </c>
      <c r="E463" s="154">
        <v>1409</v>
      </c>
      <c r="F463" s="154">
        <v>1974</v>
      </c>
      <c r="G463" s="154">
        <v>1273</v>
      </c>
      <c r="H463" s="154">
        <v>1206</v>
      </c>
      <c r="I463" s="154">
        <v>1380</v>
      </c>
      <c r="J463" s="154">
        <v>1392</v>
      </c>
      <c r="K463" s="154">
        <v>1344</v>
      </c>
      <c r="L463" s="154">
        <v>1717</v>
      </c>
      <c r="M463" s="154">
        <v>1203</v>
      </c>
    </row>
    <row r="464" spans="1:13" x14ac:dyDescent="0.35">
      <c r="A464" s="3" t="s">
        <v>19</v>
      </c>
      <c r="B464" s="154">
        <v>179</v>
      </c>
      <c r="C464" s="154">
        <v>218</v>
      </c>
      <c r="D464" s="154">
        <v>177</v>
      </c>
      <c r="E464" s="154">
        <v>172</v>
      </c>
      <c r="F464" s="154">
        <v>246</v>
      </c>
      <c r="G464" s="154">
        <v>181</v>
      </c>
      <c r="H464" s="154">
        <v>153</v>
      </c>
      <c r="I464" s="154">
        <v>196</v>
      </c>
      <c r="J464" s="154">
        <v>195</v>
      </c>
      <c r="K464" s="154">
        <v>209</v>
      </c>
      <c r="L464" s="154">
        <v>263</v>
      </c>
      <c r="M464" s="154">
        <v>196</v>
      </c>
    </row>
    <row r="465" spans="1:13" x14ac:dyDescent="0.35">
      <c r="A465" s="26" t="s">
        <v>35</v>
      </c>
      <c r="B465" s="154">
        <v>10697</v>
      </c>
      <c r="C465" s="154">
        <v>12048</v>
      </c>
      <c r="D465" s="154">
        <v>10570</v>
      </c>
      <c r="E465" s="154">
        <v>11550</v>
      </c>
      <c r="F465" s="154">
        <v>16261</v>
      </c>
      <c r="G465" s="154">
        <v>11710</v>
      </c>
      <c r="H465" s="154">
        <v>10370</v>
      </c>
      <c r="I465" s="154">
        <v>11227</v>
      </c>
      <c r="J465" s="154">
        <v>11641</v>
      </c>
      <c r="K465" s="154">
        <f>SUM(K462:K464)</f>
        <v>10997</v>
      </c>
      <c r="L465" s="154">
        <v>13749</v>
      </c>
      <c r="M465" s="154">
        <v>10176</v>
      </c>
    </row>
    <row r="466" spans="1:13" x14ac:dyDescent="0.35">
      <c r="A466" s="3" t="s">
        <v>10</v>
      </c>
      <c r="B466" s="154">
        <v>516</v>
      </c>
      <c r="C466" s="154">
        <v>467</v>
      </c>
      <c r="D466" s="154">
        <v>446</v>
      </c>
      <c r="E466" s="154">
        <v>388</v>
      </c>
      <c r="F466" s="154">
        <v>507</v>
      </c>
      <c r="G466" s="154">
        <v>452</v>
      </c>
      <c r="H466" s="154">
        <v>459</v>
      </c>
      <c r="I466" s="154">
        <v>495</v>
      </c>
      <c r="J466" s="154">
        <v>450</v>
      </c>
      <c r="K466" s="154">
        <v>447</v>
      </c>
      <c r="L466" s="154">
        <v>403</v>
      </c>
      <c r="M466" s="154">
        <v>351</v>
      </c>
    </row>
    <row r="467" spans="1:13" x14ac:dyDescent="0.35">
      <c r="A467" s="27" t="s">
        <v>32</v>
      </c>
      <c r="B467" s="170">
        <v>11213</v>
      </c>
      <c r="C467" s="170">
        <v>12515</v>
      </c>
      <c r="D467" s="170">
        <v>11015</v>
      </c>
      <c r="E467" s="170">
        <v>11939</v>
      </c>
      <c r="F467" s="170">
        <v>16768</v>
      </c>
      <c r="G467" s="170">
        <v>12162</v>
      </c>
      <c r="H467" s="170">
        <v>10829</v>
      </c>
      <c r="I467" s="170">
        <v>11722</v>
      </c>
      <c r="J467" s="170">
        <v>12092</v>
      </c>
      <c r="K467" s="170">
        <v>11445</v>
      </c>
      <c r="L467" s="170">
        <v>14152</v>
      </c>
      <c r="M467" s="170">
        <v>10528</v>
      </c>
    </row>
    <row r="468" spans="1:13" x14ac:dyDescent="0.35">
      <c r="A468" s="27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</row>
    <row r="469" spans="1:13" ht="15" thickBot="1" x14ac:dyDescent="0.4">
      <c r="A469" s="3"/>
      <c r="B469" s="333" t="s">
        <v>669</v>
      </c>
      <c r="C469" s="333"/>
      <c r="D469" s="333"/>
      <c r="E469" s="333"/>
      <c r="F469" s="333"/>
      <c r="G469" s="333"/>
      <c r="H469" s="333"/>
      <c r="I469" s="333"/>
      <c r="J469" s="333"/>
      <c r="K469" s="333"/>
      <c r="L469" s="333"/>
      <c r="M469" s="333"/>
    </row>
    <row r="470" spans="1:13" x14ac:dyDescent="0.35">
      <c r="A470" s="3"/>
      <c r="B470" s="186">
        <v>40188</v>
      </c>
      <c r="C470" s="187">
        <v>40219</v>
      </c>
      <c r="D470" s="187">
        <v>40247</v>
      </c>
      <c r="E470" s="187">
        <v>40278</v>
      </c>
      <c r="F470" s="187">
        <v>40308</v>
      </c>
      <c r="G470" s="187">
        <v>40339</v>
      </c>
      <c r="H470" s="187">
        <v>40369</v>
      </c>
      <c r="I470" s="187">
        <v>40400</v>
      </c>
      <c r="J470" s="187">
        <v>40431</v>
      </c>
      <c r="K470" s="187">
        <v>40452</v>
      </c>
      <c r="L470" s="187">
        <v>40483</v>
      </c>
      <c r="M470" s="188">
        <v>40513</v>
      </c>
    </row>
    <row r="471" spans="1:13" x14ac:dyDescent="0.35">
      <c r="A471" s="3" t="s">
        <v>31</v>
      </c>
      <c r="B471" s="9">
        <v>0.78400000000000003</v>
      </c>
      <c r="C471" s="9">
        <v>0.77</v>
      </c>
      <c r="D471" s="9">
        <v>0.754</v>
      </c>
      <c r="E471" s="9">
        <v>0.746</v>
      </c>
      <c r="F471" s="9">
        <v>0.73</v>
      </c>
      <c r="G471" s="9">
        <v>0.73199999999999998</v>
      </c>
      <c r="H471" s="9">
        <v>0.73699999999999999</v>
      </c>
      <c r="I471" s="9">
        <v>0.747</v>
      </c>
      <c r="J471" s="9">
        <v>0.747</v>
      </c>
      <c r="K471" s="9">
        <v>0.749</v>
      </c>
      <c r="L471" s="9">
        <v>0.751</v>
      </c>
      <c r="M471" s="9">
        <v>0.748</v>
      </c>
    </row>
    <row r="472" spans="1:13" x14ac:dyDescent="0.35">
      <c r="A472" s="3" t="s">
        <v>10</v>
      </c>
      <c r="B472" s="9">
        <v>2.3660000000000001</v>
      </c>
      <c r="C472" s="9">
        <v>2.3730000000000002</v>
      </c>
      <c r="D472" s="9">
        <v>2.3919999999999999</v>
      </c>
      <c r="E472" s="9">
        <v>2.4649999999999999</v>
      </c>
      <c r="F472" s="9">
        <v>2.4780000000000002</v>
      </c>
      <c r="G472" s="9">
        <v>2.4889999999999999</v>
      </c>
      <c r="H472" s="9">
        <v>2.3319999999999999</v>
      </c>
      <c r="I472" s="9">
        <v>2.3170000000000002</v>
      </c>
      <c r="J472" s="9">
        <v>2.2919999999999998</v>
      </c>
      <c r="K472" s="9">
        <v>2.4390000000000001</v>
      </c>
      <c r="L472" s="9">
        <v>2.5790000000000002</v>
      </c>
      <c r="M472" s="9">
        <v>2.7040000000000002</v>
      </c>
    </row>
    <row r="473" spans="1:13" x14ac:dyDescent="0.35">
      <c r="A473" s="27" t="s">
        <v>32</v>
      </c>
      <c r="B473" s="171">
        <v>0.85199999999999998</v>
      </c>
      <c r="C473" s="171">
        <v>0.83799999999999997</v>
      </c>
      <c r="D473" s="171">
        <v>0.82099999999999995</v>
      </c>
      <c r="E473" s="171">
        <v>0.80900000000000005</v>
      </c>
      <c r="F473" s="171">
        <v>0.78900000000000003</v>
      </c>
      <c r="G473" s="171">
        <v>0.79</v>
      </c>
      <c r="H473" s="171">
        <v>0.79400000000000004</v>
      </c>
      <c r="I473" s="171">
        <v>0.81100000000000005</v>
      </c>
      <c r="J473" s="171">
        <v>0.81</v>
      </c>
      <c r="K473" s="171">
        <v>0.81599999999999995</v>
      </c>
      <c r="L473" s="171">
        <v>0.81499999999999995</v>
      </c>
      <c r="M473" s="171">
        <v>0.81299999999999994</v>
      </c>
    </row>
    <row r="474" spans="1:13" ht="27.75" customHeight="1" x14ac:dyDescent="0.35">
      <c r="A474" s="335" t="s">
        <v>674</v>
      </c>
      <c r="B474" s="335"/>
      <c r="C474" s="335"/>
      <c r="D474" s="335"/>
      <c r="E474" s="335"/>
      <c r="F474" s="335"/>
      <c r="G474" s="335"/>
      <c r="H474" s="335"/>
      <c r="I474" s="335"/>
      <c r="J474" s="335"/>
      <c r="K474" s="335"/>
      <c r="L474" s="335"/>
      <c r="M474" s="335"/>
    </row>
    <row r="475" spans="1:13" ht="6" customHeight="1" x14ac:dyDescent="0.35">
      <c r="B475" s="193"/>
      <c r="C475" s="193"/>
      <c r="D475" s="193"/>
      <c r="E475" s="193"/>
      <c r="F475" s="193"/>
      <c r="G475" s="193"/>
      <c r="H475" s="193"/>
      <c r="I475" s="193"/>
      <c r="J475" s="193"/>
      <c r="K475" s="193"/>
      <c r="L475" s="193"/>
      <c r="M475" s="193"/>
    </row>
    <row r="476" spans="1:13" ht="15.5" x14ac:dyDescent="0.35">
      <c r="A476" s="179">
        <v>2009</v>
      </c>
      <c r="B476" s="336" t="s">
        <v>664</v>
      </c>
      <c r="C476" s="336"/>
      <c r="D476" s="336"/>
      <c r="E476" s="336"/>
      <c r="F476" s="336"/>
      <c r="G476" s="336"/>
      <c r="H476" s="336"/>
      <c r="I476" s="336"/>
      <c r="J476" s="336"/>
      <c r="K476" s="336"/>
      <c r="L476" s="336"/>
      <c r="M476" s="336"/>
    </row>
    <row r="477" spans="1:13" x14ac:dyDescent="0.35">
      <c r="A477" s="8" t="s">
        <v>72</v>
      </c>
      <c r="B477" s="92">
        <v>20</v>
      </c>
      <c r="C477" s="92">
        <v>19</v>
      </c>
      <c r="D477" s="92">
        <v>22</v>
      </c>
      <c r="E477" s="92">
        <v>21</v>
      </c>
      <c r="F477" s="92">
        <v>20</v>
      </c>
      <c r="G477" s="92">
        <v>22</v>
      </c>
      <c r="H477" s="92">
        <v>22</v>
      </c>
      <c r="I477" s="92">
        <v>21</v>
      </c>
      <c r="J477" s="92">
        <v>21</v>
      </c>
      <c r="K477" s="92">
        <v>22</v>
      </c>
      <c r="L477" s="92">
        <v>20</v>
      </c>
      <c r="M477" s="169">
        <v>22</v>
      </c>
    </row>
    <row r="478" spans="1:13" ht="15" thickBot="1" x14ac:dyDescent="0.4">
      <c r="A478" s="3"/>
      <c r="B478" s="333" t="s">
        <v>665</v>
      </c>
      <c r="C478" s="333"/>
      <c r="D478" s="333"/>
      <c r="E478" s="333"/>
      <c r="F478" s="333"/>
      <c r="G478" s="333"/>
      <c r="H478" s="333"/>
      <c r="I478" s="333"/>
      <c r="J478" s="333"/>
      <c r="K478" s="333"/>
      <c r="L478" s="333"/>
      <c r="M478" s="333"/>
    </row>
    <row r="479" spans="1:13" x14ac:dyDescent="0.35">
      <c r="A479" s="3"/>
      <c r="B479" s="186">
        <v>39814</v>
      </c>
      <c r="C479" s="187">
        <v>39845</v>
      </c>
      <c r="D479" s="187">
        <v>39873</v>
      </c>
      <c r="E479" s="187">
        <v>39904</v>
      </c>
      <c r="F479" s="187">
        <v>39934</v>
      </c>
      <c r="G479" s="187">
        <v>39965</v>
      </c>
      <c r="H479" s="187">
        <v>39995</v>
      </c>
      <c r="I479" s="187">
        <v>40026</v>
      </c>
      <c r="J479" s="187">
        <v>40057</v>
      </c>
      <c r="K479" s="187">
        <v>40087</v>
      </c>
      <c r="L479" s="187">
        <v>40126</v>
      </c>
      <c r="M479" s="188">
        <v>40148</v>
      </c>
    </row>
    <row r="480" spans="1:13" x14ac:dyDescent="0.35">
      <c r="A480" s="3" t="s">
        <v>0</v>
      </c>
      <c r="B480" s="157">
        <v>3577</v>
      </c>
      <c r="C480" s="157">
        <v>4143</v>
      </c>
      <c r="D480" s="157">
        <v>3825</v>
      </c>
      <c r="E480" s="157">
        <v>3321</v>
      </c>
      <c r="F480" s="157">
        <v>4723</v>
      </c>
      <c r="G480" s="157">
        <v>5107</v>
      </c>
      <c r="H480" s="157">
        <v>4168</v>
      </c>
      <c r="I480" s="157">
        <v>4738</v>
      </c>
      <c r="J480" s="157">
        <v>4373</v>
      </c>
      <c r="K480" s="154">
        <v>4472</v>
      </c>
      <c r="L480" s="154">
        <v>4786</v>
      </c>
      <c r="M480" s="154">
        <v>3886</v>
      </c>
    </row>
    <row r="481" spans="1:13" ht="7.5" customHeight="1" x14ac:dyDescent="0.35">
      <c r="A481" s="3" t="s">
        <v>1</v>
      </c>
      <c r="B481" s="154">
        <v>2985</v>
      </c>
      <c r="C481" s="154">
        <v>3436</v>
      </c>
      <c r="D481" s="154">
        <v>4126</v>
      </c>
      <c r="E481" s="154">
        <v>3045</v>
      </c>
      <c r="F481" s="154">
        <v>2996</v>
      </c>
      <c r="G481" s="154">
        <v>2926</v>
      </c>
      <c r="H481" s="154">
        <v>2532</v>
      </c>
      <c r="I481" s="154">
        <v>2452</v>
      </c>
      <c r="J481" s="154">
        <v>2990</v>
      </c>
      <c r="K481" s="154">
        <v>2824</v>
      </c>
      <c r="L481" s="154">
        <v>2479</v>
      </c>
      <c r="M481" s="154">
        <v>2237</v>
      </c>
    </row>
    <row r="482" spans="1:13" ht="27" customHeight="1" x14ac:dyDescent="0.35">
      <c r="A482" s="25" t="s">
        <v>71</v>
      </c>
      <c r="B482" s="154">
        <v>1510</v>
      </c>
      <c r="C482" s="154">
        <v>1621</v>
      </c>
      <c r="D482" s="154">
        <v>1452</v>
      </c>
      <c r="E482" s="154">
        <v>1318</v>
      </c>
      <c r="F482" s="154">
        <v>1407</v>
      </c>
      <c r="G482" s="154">
        <v>1460</v>
      </c>
      <c r="H482" s="154">
        <v>1421</v>
      </c>
      <c r="I482" s="154">
        <v>1470</v>
      </c>
      <c r="J482" s="154">
        <v>1564</v>
      </c>
      <c r="K482" s="155">
        <v>1726</v>
      </c>
      <c r="L482" s="155">
        <v>1514</v>
      </c>
      <c r="M482" s="155">
        <v>1448</v>
      </c>
    </row>
    <row r="483" spans="1:13" ht="22.5" customHeight="1" x14ac:dyDescent="0.35">
      <c r="A483" s="3" t="s">
        <v>2</v>
      </c>
      <c r="B483" s="154">
        <v>460</v>
      </c>
      <c r="C483" s="154">
        <v>512</v>
      </c>
      <c r="D483" s="154">
        <v>546</v>
      </c>
      <c r="E483" s="154">
        <v>451</v>
      </c>
      <c r="F483" s="154">
        <v>544</v>
      </c>
      <c r="G483" s="154">
        <v>702</v>
      </c>
      <c r="H483" s="154">
        <v>612</v>
      </c>
      <c r="I483" s="154">
        <v>616</v>
      </c>
      <c r="J483" s="154">
        <v>756</v>
      </c>
      <c r="K483" s="155">
        <v>747</v>
      </c>
      <c r="L483" s="155">
        <v>782</v>
      </c>
      <c r="M483" s="155">
        <v>735</v>
      </c>
    </row>
    <row r="484" spans="1:13" x14ac:dyDescent="0.35">
      <c r="A484" s="3" t="s">
        <v>3</v>
      </c>
      <c r="B484" s="154">
        <v>655</v>
      </c>
      <c r="C484" s="154">
        <v>789</v>
      </c>
      <c r="D484" s="154">
        <v>624</v>
      </c>
      <c r="E484" s="154">
        <v>801</v>
      </c>
      <c r="F484" s="154">
        <v>731</v>
      </c>
      <c r="G484" s="154">
        <v>912</v>
      </c>
      <c r="H484" s="154">
        <v>748</v>
      </c>
      <c r="I484" s="154">
        <v>735</v>
      </c>
      <c r="J484" s="154">
        <v>639</v>
      </c>
      <c r="K484" s="155">
        <v>785</v>
      </c>
      <c r="L484" s="155">
        <v>862</v>
      </c>
      <c r="M484" s="155">
        <v>614</v>
      </c>
    </row>
    <row r="485" spans="1:13" x14ac:dyDescent="0.35">
      <c r="A485" s="25" t="s">
        <v>70</v>
      </c>
      <c r="B485" s="154">
        <v>215</v>
      </c>
      <c r="C485" s="154">
        <v>216</v>
      </c>
      <c r="D485" s="154">
        <v>215</v>
      </c>
      <c r="E485" s="154">
        <v>164</v>
      </c>
      <c r="F485" s="154">
        <v>206</v>
      </c>
      <c r="G485" s="154">
        <v>201</v>
      </c>
      <c r="H485" s="154">
        <v>195</v>
      </c>
      <c r="I485" s="154">
        <v>184</v>
      </c>
      <c r="J485" s="154">
        <v>226</v>
      </c>
      <c r="K485" s="155">
        <v>239</v>
      </c>
      <c r="L485" s="155">
        <v>372</v>
      </c>
      <c r="M485" s="155">
        <v>273</v>
      </c>
    </row>
    <row r="486" spans="1:13" x14ac:dyDescent="0.35">
      <c r="A486" s="26" t="s">
        <v>13</v>
      </c>
      <c r="B486" s="170">
        <v>9403</v>
      </c>
      <c r="C486" s="170">
        <v>10717</v>
      </c>
      <c r="D486" s="170">
        <v>10788</v>
      </c>
      <c r="E486" s="170">
        <v>9099</v>
      </c>
      <c r="F486" s="170">
        <v>10606</v>
      </c>
      <c r="G486" s="170">
        <v>11307</v>
      </c>
      <c r="H486" s="170">
        <v>9676</v>
      </c>
      <c r="I486" s="170">
        <v>10194</v>
      </c>
      <c r="J486" s="170">
        <v>10548</v>
      </c>
      <c r="K486" s="170">
        <v>10793</v>
      </c>
      <c r="L486" s="170">
        <v>10794</v>
      </c>
      <c r="M486" s="170">
        <v>9191</v>
      </c>
    </row>
    <row r="487" spans="1:13" x14ac:dyDescent="0.35">
      <c r="A487" s="26"/>
    </row>
    <row r="488" spans="1:13" x14ac:dyDescent="0.35">
      <c r="A488" s="26"/>
    </row>
    <row r="489" spans="1:13" ht="15" thickBot="1" x14ac:dyDescent="0.4">
      <c r="A489" s="3"/>
      <c r="B489" s="333" t="s">
        <v>666</v>
      </c>
      <c r="C489" s="333"/>
      <c r="D489" s="333"/>
      <c r="E489" s="333"/>
      <c r="F489" s="333"/>
      <c r="G489" s="333"/>
      <c r="H489" s="333"/>
      <c r="I489" s="333"/>
      <c r="J489" s="333"/>
      <c r="K489" s="333"/>
      <c r="L489" s="333"/>
      <c r="M489" s="333"/>
    </row>
    <row r="490" spans="1:13" x14ac:dyDescent="0.35">
      <c r="A490" s="3"/>
      <c r="B490" s="186">
        <v>39814</v>
      </c>
      <c r="C490" s="187">
        <v>39845</v>
      </c>
      <c r="D490" s="187">
        <v>39873</v>
      </c>
      <c r="E490" s="187">
        <v>39904</v>
      </c>
      <c r="F490" s="187">
        <v>39934</v>
      </c>
      <c r="G490" s="187">
        <v>39965</v>
      </c>
      <c r="H490" s="187">
        <v>39995</v>
      </c>
      <c r="I490" s="187">
        <v>40026</v>
      </c>
      <c r="J490" s="187">
        <v>40057</v>
      </c>
      <c r="K490" s="187">
        <v>40087</v>
      </c>
      <c r="L490" s="187">
        <v>40126</v>
      </c>
      <c r="M490" s="188">
        <v>40148</v>
      </c>
    </row>
    <row r="491" spans="1:13" x14ac:dyDescent="0.35">
      <c r="A491" s="3" t="s">
        <v>0</v>
      </c>
      <c r="B491" s="157">
        <v>3325</v>
      </c>
      <c r="C491" s="157">
        <v>3452</v>
      </c>
      <c r="D491" s="157">
        <v>3843</v>
      </c>
      <c r="E491" s="157">
        <v>3752</v>
      </c>
      <c r="F491" s="157">
        <v>3942</v>
      </c>
      <c r="G491" s="157">
        <v>4389</v>
      </c>
      <c r="H491" s="157">
        <v>4664</v>
      </c>
      <c r="I491" s="157">
        <v>4670</v>
      </c>
      <c r="J491" s="157">
        <v>4422</v>
      </c>
      <c r="K491" s="154">
        <v>4527</v>
      </c>
      <c r="L491" s="154">
        <v>4538</v>
      </c>
      <c r="M491" s="154">
        <v>4368</v>
      </c>
    </row>
    <row r="492" spans="1:13" x14ac:dyDescent="0.35">
      <c r="A492" s="3" t="s">
        <v>1</v>
      </c>
      <c r="B492" s="154">
        <v>3309</v>
      </c>
      <c r="C492" s="154">
        <v>3161</v>
      </c>
      <c r="D492" s="154">
        <v>3537</v>
      </c>
      <c r="E492" s="154">
        <v>3548</v>
      </c>
      <c r="F492" s="154">
        <v>3407</v>
      </c>
      <c r="G492" s="154">
        <v>2988</v>
      </c>
      <c r="H492" s="154">
        <v>2812</v>
      </c>
      <c r="I492" s="154">
        <v>2639</v>
      </c>
      <c r="J492" s="154">
        <v>2656</v>
      </c>
      <c r="K492" s="154">
        <v>2756</v>
      </c>
      <c r="L492" s="154">
        <v>2770</v>
      </c>
      <c r="M492" s="154">
        <v>2514</v>
      </c>
    </row>
    <row r="493" spans="1:13" x14ac:dyDescent="0.35">
      <c r="A493" s="25" t="s">
        <v>71</v>
      </c>
      <c r="B493" s="154">
        <v>1316</v>
      </c>
      <c r="C493" s="154">
        <v>1431</v>
      </c>
      <c r="D493" s="154">
        <v>1524</v>
      </c>
      <c r="E493" s="154">
        <v>1458</v>
      </c>
      <c r="F493" s="154">
        <v>1393</v>
      </c>
      <c r="G493" s="154">
        <v>1396</v>
      </c>
      <c r="H493" s="154">
        <v>1430</v>
      </c>
      <c r="I493" s="154">
        <v>1450</v>
      </c>
      <c r="J493" s="154">
        <v>1484</v>
      </c>
      <c r="K493" s="155">
        <v>1588</v>
      </c>
      <c r="L493" s="155">
        <v>1605</v>
      </c>
      <c r="M493" s="155">
        <v>1564</v>
      </c>
    </row>
    <row r="494" spans="1:13" x14ac:dyDescent="0.35">
      <c r="A494" s="3" t="s">
        <v>2</v>
      </c>
      <c r="B494" s="154">
        <v>444</v>
      </c>
      <c r="C494" s="154">
        <v>457</v>
      </c>
      <c r="D494" s="154">
        <v>507</v>
      </c>
      <c r="E494" s="154">
        <v>503</v>
      </c>
      <c r="F494" s="154">
        <v>513</v>
      </c>
      <c r="G494" s="154">
        <v>568</v>
      </c>
      <c r="H494" s="154">
        <v>622</v>
      </c>
      <c r="I494" s="154">
        <v>644</v>
      </c>
      <c r="J494" s="154">
        <v>660</v>
      </c>
      <c r="K494" s="155">
        <v>707</v>
      </c>
      <c r="L494" s="155">
        <v>761</v>
      </c>
      <c r="M494" s="155">
        <v>754</v>
      </c>
    </row>
    <row r="495" spans="1:13" x14ac:dyDescent="0.35">
      <c r="A495" s="3" t="s">
        <v>3</v>
      </c>
      <c r="B495" s="154">
        <v>648</v>
      </c>
      <c r="C495" s="154">
        <v>669</v>
      </c>
      <c r="D495" s="154">
        <v>685</v>
      </c>
      <c r="E495" s="154">
        <v>734</v>
      </c>
      <c r="F495" s="154">
        <v>717</v>
      </c>
      <c r="G495" s="154">
        <v>818</v>
      </c>
      <c r="H495" s="154">
        <v>799</v>
      </c>
      <c r="I495" s="154">
        <v>799</v>
      </c>
      <c r="J495" s="154">
        <v>708</v>
      </c>
      <c r="K495" s="155">
        <v>721</v>
      </c>
      <c r="L495" s="155">
        <v>761</v>
      </c>
      <c r="M495" s="155">
        <v>750</v>
      </c>
    </row>
    <row r="496" spans="1:13" x14ac:dyDescent="0.35">
      <c r="A496" s="25" t="s">
        <v>70</v>
      </c>
      <c r="B496" s="154">
        <v>186</v>
      </c>
      <c r="C496" s="154">
        <v>184</v>
      </c>
      <c r="D496" s="154">
        <v>215</v>
      </c>
      <c r="E496" s="154">
        <v>198</v>
      </c>
      <c r="F496" s="154">
        <v>195</v>
      </c>
      <c r="G496" s="154">
        <v>190</v>
      </c>
      <c r="H496" s="154">
        <v>201</v>
      </c>
      <c r="I496" s="154">
        <v>193</v>
      </c>
      <c r="J496" s="154">
        <v>201</v>
      </c>
      <c r="K496" s="155">
        <v>216</v>
      </c>
      <c r="L496" s="155">
        <v>276</v>
      </c>
      <c r="M496" s="155">
        <v>292</v>
      </c>
    </row>
    <row r="497" spans="1:13" x14ac:dyDescent="0.35">
      <c r="A497" s="26" t="s">
        <v>13</v>
      </c>
      <c r="B497" s="170">
        <v>9229</v>
      </c>
      <c r="C497" s="170">
        <v>9354</v>
      </c>
      <c r="D497" s="170">
        <v>10311</v>
      </c>
      <c r="E497" s="170">
        <v>10194</v>
      </c>
      <c r="F497" s="170">
        <v>10167</v>
      </c>
      <c r="G497" s="170">
        <v>10349</v>
      </c>
      <c r="H497" s="170">
        <v>10527</v>
      </c>
      <c r="I497" s="170">
        <v>10395</v>
      </c>
      <c r="J497" s="170">
        <v>10132</v>
      </c>
      <c r="K497" s="170">
        <v>10515</v>
      </c>
      <c r="L497" s="170">
        <v>10711</v>
      </c>
      <c r="M497" s="170">
        <v>10243</v>
      </c>
    </row>
    <row r="498" spans="1:13" x14ac:dyDescent="0.35">
      <c r="A498" s="26"/>
    </row>
    <row r="499" spans="1:13" x14ac:dyDescent="0.35">
      <c r="A499" s="3"/>
    </row>
    <row r="500" spans="1:13" ht="15" thickBot="1" x14ac:dyDescent="0.4">
      <c r="A500" s="3"/>
      <c r="B500" s="333" t="s">
        <v>667</v>
      </c>
      <c r="C500" s="333"/>
      <c r="D500" s="333"/>
      <c r="E500" s="333"/>
      <c r="F500" s="333"/>
      <c r="G500" s="333"/>
      <c r="H500" s="333"/>
      <c r="I500" s="333"/>
      <c r="J500" s="333"/>
      <c r="K500" s="333"/>
      <c r="L500" s="333"/>
      <c r="M500" s="333"/>
    </row>
    <row r="501" spans="1:13" x14ac:dyDescent="0.35">
      <c r="A501" s="3"/>
      <c r="B501" s="186">
        <v>39814</v>
      </c>
      <c r="C501" s="187">
        <v>39845</v>
      </c>
      <c r="D501" s="187">
        <v>39873</v>
      </c>
      <c r="E501" s="187">
        <v>39904</v>
      </c>
      <c r="F501" s="187">
        <v>39934</v>
      </c>
      <c r="G501" s="187">
        <v>39965</v>
      </c>
      <c r="H501" s="187">
        <v>39995</v>
      </c>
      <c r="I501" s="187">
        <v>40026</v>
      </c>
      <c r="J501" s="187">
        <v>40057</v>
      </c>
      <c r="K501" s="187">
        <v>40087</v>
      </c>
      <c r="L501" s="187">
        <v>40126</v>
      </c>
      <c r="M501" s="188">
        <v>40148</v>
      </c>
    </row>
    <row r="502" spans="1:13" x14ac:dyDescent="0.35">
      <c r="A502" s="3" t="s">
        <v>0</v>
      </c>
      <c r="B502" s="9">
        <v>0.56699999999999995</v>
      </c>
      <c r="C502" s="9">
        <v>0.55300000000000005</v>
      </c>
      <c r="D502" s="9">
        <v>0.53200000000000003</v>
      </c>
      <c r="E502" s="9">
        <v>0.52700000000000002</v>
      </c>
      <c r="F502" s="9">
        <v>0.52200000000000002</v>
      </c>
      <c r="G502" s="9">
        <v>0.52500000000000002</v>
      </c>
      <c r="H502" s="48">
        <v>0.51800000000000002</v>
      </c>
      <c r="I502" s="9">
        <v>0.51100000000000001</v>
      </c>
      <c r="J502" s="9">
        <v>0.505</v>
      </c>
      <c r="K502" s="9">
        <v>0.502</v>
      </c>
      <c r="L502" s="9">
        <v>0.50600000000000001</v>
      </c>
      <c r="M502" s="9">
        <v>0.50900000000000001</v>
      </c>
    </row>
    <row r="503" spans="1:13" x14ac:dyDescent="0.35">
      <c r="A503" s="3" t="s">
        <v>1</v>
      </c>
      <c r="B503" s="9">
        <v>0.73</v>
      </c>
      <c r="C503" s="9">
        <v>0.72699999999999998</v>
      </c>
      <c r="D503" s="9">
        <v>0.71599999999999997</v>
      </c>
      <c r="E503" s="9">
        <v>0.70799999999999996</v>
      </c>
      <c r="F503" s="9">
        <v>0.70099999999999996</v>
      </c>
      <c r="G503" s="9">
        <v>0.71199999999999997</v>
      </c>
      <c r="H503" s="48">
        <v>0.72</v>
      </c>
      <c r="I503" s="9">
        <v>0.72699999999999998</v>
      </c>
      <c r="J503" s="9">
        <v>0.72199999999999998</v>
      </c>
      <c r="K503" s="9">
        <v>0.71499999999999997</v>
      </c>
      <c r="L503" s="9">
        <v>0.72199999999999998</v>
      </c>
      <c r="M503" s="9">
        <v>0.73299999999999998</v>
      </c>
    </row>
    <row r="504" spans="1:13" x14ac:dyDescent="0.35">
      <c r="A504" s="25" t="s">
        <v>71</v>
      </c>
      <c r="B504" s="172">
        <v>1.754</v>
      </c>
      <c r="C504" s="172">
        <v>1.677</v>
      </c>
      <c r="D504" s="172">
        <v>1.6080000000000001</v>
      </c>
      <c r="E504" s="172">
        <v>1.5780000000000001</v>
      </c>
      <c r="F504" s="172">
        <v>1.6160000000000001</v>
      </c>
      <c r="G504" s="172">
        <v>1.653</v>
      </c>
      <c r="H504" s="176">
        <v>1.673</v>
      </c>
      <c r="I504" s="172">
        <v>1.677</v>
      </c>
      <c r="J504" s="172">
        <v>1.694</v>
      </c>
      <c r="K504" s="172">
        <v>1.645</v>
      </c>
      <c r="L504" s="172">
        <v>1.6279999999999999</v>
      </c>
      <c r="M504" s="172">
        <v>1.6060000000000001</v>
      </c>
    </row>
    <row r="505" spans="1:13" x14ac:dyDescent="0.35">
      <c r="A505" s="3" t="s">
        <v>2</v>
      </c>
      <c r="B505" s="172">
        <v>0.92800000000000005</v>
      </c>
      <c r="C505" s="172">
        <v>0.94699999999999995</v>
      </c>
      <c r="D505" s="172">
        <v>0.91800000000000004</v>
      </c>
      <c r="E505" s="172">
        <v>0.92</v>
      </c>
      <c r="F505" s="172">
        <v>0.90500000000000003</v>
      </c>
      <c r="G505" s="172">
        <v>0.90100000000000002</v>
      </c>
      <c r="H505" s="176">
        <v>0.874</v>
      </c>
      <c r="I505" s="172">
        <v>0.876</v>
      </c>
      <c r="J505" s="172">
        <v>0.85299999999999998</v>
      </c>
      <c r="K505" s="172">
        <v>0.82399999999999995</v>
      </c>
      <c r="L505" s="172">
        <v>0.80200000000000005</v>
      </c>
      <c r="M505" s="172">
        <v>0.81599999999999995</v>
      </c>
    </row>
    <row r="506" spans="1:13" x14ac:dyDescent="0.35">
      <c r="A506" s="3" t="s">
        <v>3</v>
      </c>
      <c r="B506" s="172">
        <v>1.1499999999999999</v>
      </c>
      <c r="C506" s="172">
        <v>1.115</v>
      </c>
      <c r="D506" s="172">
        <v>1.1080000000000001</v>
      </c>
      <c r="E506" s="172">
        <v>1.1259999999999999</v>
      </c>
      <c r="F506" s="172">
        <v>1.107</v>
      </c>
      <c r="G506" s="172">
        <v>1.1299999999999999</v>
      </c>
      <c r="H506" s="176">
        <v>1.129</v>
      </c>
      <c r="I506" s="172">
        <v>1.175</v>
      </c>
      <c r="J506" s="172">
        <v>1.1990000000000001</v>
      </c>
      <c r="K506" s="172">
        <v>1.244</v>
      </c>
      <c r="L506" s="172">
        <v>1.2589999999999999</v>
      </c>
      <c r="M506" s="172">
        <v>1.278</v>
      </c>
    </row>
    <row r="507" spans="1:13" x14ac:dyDescent="0.35">
      <c r="A507" s="25" t="s">
        <v>70</v>
      </c>
      <c r="B507" s="172">
        <v>1.8720000000000001</v>
      </c>
      <c r="C507" s="172">
        <v>1.879</v>
      </c>
      <c r="D507" s="172">
        <v>1.8580000000000001</v>
      </c>
      <c r="E507" s="172">
        <v>1.86</v>
      </c>
      <c r="F507" s="172">
        <v>1.831</v>
      </c>
      <c r="G507" s="172">
        <v>1.8080000000000001</v>
      </c>
      <c r="H507" s="176">
        <v>1.8029999999999999</v>
      </c>
      <c r="I507" s="172">
        <v>1.823</v>
      </c>
      <c r="J507" s="172">
        <v>1.849</v>
      </c>
      <c r="K507" s="172">
        <v>1.8680000000000001</v>
      </c>
      <c r="L507" s="172">
        <v>1.8979999999999999</v>
      </c>
      <c r="M507" s="172">
        <v>1.8720000000000001</v>
      </c>
    </row>
    <row r="508" spans="1:13" x14ac:dyDescent="0.35">
      <c r="A508" s="27" t="s">
        <v>13</v>
      </c>
      <c r="B508" s="171">
        <v>0.879</v>
      </c>
      <c r="C508" s="171">
        <v>0.86899999999999999</v>
      </c>
      <c r="D508" s="171">
        <v>0.83899999999999997</v>
      </c>
      <c r="E508" s="171">
        <v>0.82899999999999996</v>
      </c>
      <c r="F508" s="171">
        <v>0.81799999999999995</v>
      </c>
      <c r="G508" s="171">
        <v>0.82299999999999995</v>
      </c>
      <c r="H508" s="173">
        <v>0.82099999999999995</v>
      </c>
      <c r="I508" s="171">
        <v>0.82599999999999996</v>
      </c>
      <c r="J508" s="171">
        <v>0.83399999999999996</v>
      </c>
      <c r="K508" s="171">
        <v>0.83099999999999996</v>
      </c>
      <c r="L508" s="171">
        <v>0.84</v>
      </c>
      <c r="M508" s="171">
        <v>0.84899999999999998</v>
      </c>
    </row>
    <row r="509" spans="1:13" x14ac:dyDescent="0.35">
      <c r="A509" s="27"/>
    </row>
    <row r="510" spans="1:13" x14ac:dyDescent="0.35">
      <c r="A510" s="3"/>
    </row>
    <row r="511" spans="1:13" ht="15" thickBot="1" x14ac:dyDescent="0.4">
      <c r="A511" s="3"/>
      <c r="B511" s="333" t="s">
        <v>668</v>
      </c>
      <c r="C511" s="333"/>
      <c r="D511" s="333"/>
      <c r="E511" s="333"/>
      <c r="F511" s="333"/>
      <c r="G511" s="333"/>
      <c r="H511" s="333"/>
      <c r="I511" s="333"/>
      <c r="J511" s="333"/>
      <c r="K511" s="333"/>
      <c r="L511" s="333"/>
      <c r="M511" s="333"/>
    </row>
    <row r="512" spans="1:13" x14ac:dyDescent="0.35">
      <c r="A512" s="3"/>
      <c r="B512" s="186">
        <v>39814</v>
      </c>
      <c r="C512" s="187">
        <v>39845</v>
      </c>
      <c r="D512" s="187">
        <v>39873</v>
      </c>
      <c r="E512" s="187">
        <v>39904</v>
      </c>
      <c r="F512" s="187">
        <v>39934</v>
      </c>
      <c r="G512" s="187">
        <v>39965</v>
      </c>
      <c r="H512" s="187">
        <v>39995</v>
      </c>
      <c r="I512" s="187">
        <v>40026</v>
      </c>
      <c r="J512" s="187">
        <v>40057</v>
      </c>
      <c r="K512" s="187">
        <v>40087</v>
      </c>
      <c r="L512" s="187">
        <v>40126</v>
      </c>
      <c r="M512" s="188">
        <v>40148</v>
      </c>
    </row>
    <row r="513" spans="1:13" x14ac:dyDescent="0.35">
      <c r="A513" s="3" t="s">
        <v>33</v>
      </c>
      <c r="B513" s="154">
        <v>7353</v>
      </c>
      <c r="C513" s="154">
        <v>8519</v>
      </c>
      <c r="D513" s="154">
        <v>8759</v>
      </c>
      <c r="E513" s="154">
        <v>7343</v>
      </c>
      <c r="F513" s="154">
        <v>8443</v>
      </c>
      <c r="G513" s="154">
        <v>8987</v>
      </c>
      <c r="H513" s="154">
        <v>7908</v>
      </c>
      <c r="I513" s="154">
        <v>8267</v>
      </c>
      <c r="J513" s="154">
        <v>8645</v>
      </c>
      <c r="K513" s="174">
        <v>8873</v>
      </c>
      <c r="L513" s="174">
        <v>8822</v>
      </c>
      <c r="M513" s="174">
        <v>7540</v>
      </c>
    </row>
    <row r="514" spans="1:13" x14ac:dyDescent="0.35">
      <c r="A514" s="3" t="s">
        <v>34</v>
      </c>
      <c r="B514" s="154">
        <v>1330</v>
      </c>
      <c r="C514" s="154">
        <v>1393</v>
      </c>
      <c r="D514" s="154">
        <v>1298</v>
      </c>
      <c r="E514" s="154">
        <v>1134</v>
      </c>
      <c r="F514" s="154">
        <v>1535</v>
      </c>
      <c r="G514" s="154">
        <v>1621</v>
      </c>
      <c r="H514" s="154">
        <v>1185</v>
      </c>
      <c r="I514" s="154">
        <v>1339</v>
      </c>
      <c r="J514" s="154">
        <v>1273</v>
      </c>
      <c r="K514" s="174">
        <v>1186</v>
      </c>
      <c r="L514" s="174">
        <v>1372</v>
      </c>
      <c r="M514" s="174">
        <v>1087</v>
      </c>
    </row>
    <row r="515" spans="1:13" x14ac:dyDescent="0.35">
      <c r="A515" s="3" t="s">
        <v>19</v>
      </c>
      <c r="B515" s="154">
        <v>165</v>
      </c>
      <c r="C515" s="154">
        <v>171</v>
      </c>
      <c r="D515" s="154">
        <v>159</v>
      </c>
      <c r="E515" s="154">
        <v>138</v>
      </c>
      <c r="F515" s="154">
        <v>159</v>
      </c>
      <c r="G515" s="154">
        <v>220</v>
      </c>
      <c r="H515" s="154">
        <v>150</v>
      </c>
      <c r="I515" s="154">
        <v>149</v>
      </c>
      <c r="J515" s="154">
        <v>142</v>
      </c>
      <c r="K515" s="174">
        <v>175</v>
      </c>
      <c r="L515" s="174">
        <v>174</v>
      </c>
      <c r="M515" s="174">
        <v>160</v>
      </c>
    </row>
    <row r="516" spans="1:13" x14ac:dyDescent="0.35">
      <c r="A516" s="26" t="s">
        <v>35</v>
      </c>
      <c r="B516" s="170">
        <v>8848</v>
      </c>
      <c r="C516" s="170">
        <v>10083</v>
      </c>
      <c r="D516" s="170">
        <v>10216</v>
      </c>
      <c r="E516" s="170">
        <v>8615</v>
      </c>
      <c r="F516" s="170">
        <v>10137</v>
      </c>
      <c r="G516" s="170">
        <v>10828</v>
      </c>
      <c r="H516" s="170">
        <v>9243</v>
      </c>
      <c r="I516" s="170">
        <v>9755</v>
      </c>
      <c r="J516" s="170">
        <v>10059</v>
      </c>
      <c r="K516" s="175">
        <v>10234</v>
      </c>
      <c r="L516" s="175">
        <v>10368</v>
      </c>
      <c r="M516" s="175">
        <v>8788</v>
      </c>
    </row>
    <row r="517" spans="1:13" x14ac:dyDescent="0.35">
      <c r="A517" s="3" t="s">
        <v>10</v>
      </c>
      <c r="B517" s="154">
        <v>555</v>
      </c>
      <c r="C517" s="154">
        <v>634</v>
      </c>
      <c r="D517" s="154">
        <v>572</v>
      </c>
      <c r="E517" s="154">
        <v>484</v>
      </c>
      <c r="F517" s="154">
        <v>470</v>
      </c>
      <c r="G517" s="154">
        <v>479</v>
      </c>
      <c r="H517" s="154">
        <v>433</v>
      </c>
      <c r="I517" s="154">
        <v>440</v>
      </c>
      <c r="J517" s="154">
        <v>489</v>
      </c>
      <c r="K517" s="174">
        <v>559</v>
      </c>
      <c r="L517" s="174">
        <v>427</v>
      </c>
      <c r="M517" s="174">
        <v>403</v>
      </c>
    </row>
    <row r="518" spans="1:13" x14ac:dyDescent="0.35">
      <c r="A518" s="27" t="s">
        <v>32</v>
      </c>
      <c r="B518" s="170">
        <v>9403</v>
      </c>
      <c r="C518" s="170">
        <v>10717</v>
      </c>
      <c r="D518" s="170">
        <v>10788</v>
      </c>
      <c r="E518" s="170">
        <v>9099</v>
      </c>
      <c r="F518" s="170">
        <v>10606</v>
      </c>
      <c r="G518" s="170">
        <v>11307</v>
      </c>
      <c r="H518" s="170">
        <v>9676</v>
      </c>
      <c r="I518" s="170">
        <v>10194</v>
      </c>
      <c r="J518" s="170">
        <v>10548</v>
      </c>
      <c r="K518" s="170">
        <v>10793</v>
      </c>
      <c r="L518" s="170">
        <v>10794</v>
      </c>
      <c r="M518" s="170">
        <v>9191</v>
      </c>
    </row>
    <row r="519" spans="1:13" x14ac:dyDescent="0.35">
      <c r="A519" s="27"/>
    </row>
    <row r="520" spans="1:13" ht="15" thickBot="1" x14ac:dyDescent="0.4">
      <c r="A520" s="3"/>
      <c r="B520" s="333" t="s">
        <v>669</v>
      </c>
      <c r="C520" s="333"/>
      <c r="D520" s="333"/>
      <c r="E520" s="333"/>
      <c r="F520" s="333"/>
      <c r="G520" s="333"/>
      <c r="H520" s="333"/>
      <c r="I520" s="333"/>
      <c r="J520" s="333"/>
      <c r="K520" s="333"/>
      <c r="L520" s="333"/>
      <c r="M520" s="333"/>
    </row>
    <row r="521" spans="1:13" x14ac:dyDescent="0.35">
      <c r="A521" s="3"/>
      <c r="B521" s="186">
        <v>39814</v>
      </c>
      <c r="C521" s="187">
        <v>39845</v>
      </c>
      <c r="D521" s="187">
        <v>39873</v>
      </c>
      <c r="E521" s="187">
        <v>39904</v>
      </c>
      <c r="F521" s="187">
        <v>39934</v>
      </c>
      <c r="G521" s="187">
        <v>39965</v>
      </c>
      <c r="H521" s="187">
        <v>39995</v>
      </c>
      <c r="I521" s="187">
        <v>40026</v>
      </c>
      <c r="J521" s="187">
        <v>40057</v>
      </c>
      <c r="K521" s="187">
        <v>40087</v>
      </c>
      <c r="L521" s="187">
        <v>40126</v>
      </c>
      <c r="M521" s="188">
        <v>40148</v>
      </c>
    </row>
    <row r="522" spans="1:13" x14ac:dyDescent="0.35">
      <c r="A522" s="3" t="s">
        <v>31</v>
      </c>
      <c r="B522" s="9">
        <v>0.81200000000000006</v>
      </c>
      <c r="C522" s="9">
        <v>0.80400000000000005</v>
      </c>
      <c r="D522" s="9">
        <v>0.77700000000000002</v>
      </c>
      <c r="E522" s="9">
        <v>0.76900000000000002</v>
      </c>
      <c r="F522" s="9">
        <v>0.75700000000000001</v>
      </c>
      <c r="G522" s="9">
        <v>0.76500000000000001</v>
      </c>
      <c r="H522" s="48">
        <v>0.75900000000000001</v>
      </c>
      <c r="I522" s="9">
        <v>0.76400000000000001</v>
      </c>
      <c r="J522" s="9">
        <v>0.76500000000000001</v>
      </c>
      <c r="K522" s="9">
        <v>0.76300000000000001</v>
      </c>
      <c r="L522" s="9">
        <v>0.77200000000000002</v>
      </c>
      <c r="M522" s="9">
        <v>0.78300000000000003</v>
      </c>
    </row>
    <row r="523" spans="1:13" x14ac:dyDescent="0.35">
      <c r="A523" s="3" t="s">
        <v>10</v>
      </c>
      <c r="B523" s="9">
        <v>2.1779999999999999</v>
      </c>
      <c r="C523" s="9">
        <v>1.9590000000000001</v>
      </c>
      <c r="D523" s="9">
        <v>1.8740000000000001</v>
      </c>
      <c r="E523" s="9">
        <v>1.85</v>
      </c>
      <c r="F523" s="9">
        <v>1.972</v>
      </c>
      <c r="G523" s="9">
        <v>2.0310000000000001</v>
      </c>
      <c r="H523" s="48">
        <v>2.1629999999999998</v>
      </c>
      <c r="I523" s="9">
        <v>2.1949999999999998</v>
      </c>
      <c r="J523" s="9">
        <v>2.3039999999999998</v>
      </c>
      <c r="K523" s="9">
        <v>2.2109999999999999</v>
      </c>
      <c r="L523" s="9">
        <v>2.2440000000000002</v>
      </c>
      <c r="M523" s="9">
        <v>2.2360000000000002</v>
      </c>
    </row>
    <row r="524" spans="1:13" x14ac:dyDescent="0.35">
      <c r="A524" s="27" t="s">
        <v>32</v>
      </c>
      <c r="B524" s="171">
        <v>0.879</v>
      </c>
      <c r="C524" s="171">
        <v>0.86899999999999999</v>
      </c>
      <c r="D524" s="171">
        <v>0.83899999999999997</v>
      </c>
      <c r="E524" s="171">
        <v>0.82899999999999996</v>
      </c>
      <c r="F524" s="171">
        <v>0.81799999999999995</v>
      </c>
      <c r="G524" s="171">
        <v>0.82299999999999995</v>
      </c>
      <c r="H524" s="173">
        <v>0.82099999999999995</v>
      </c>
      <c r="I524" s="171">
        <v>0.82599999999999996</v>
      </c>
      <c r="J524" s="171">
        <v>0.83399999999999996</v>
      </c>
      <c r="K524" s="171">
        <v>0.83099999999999996</v>
      </c>
      <c r="L524" s="171">
        <v>0.84</v>
      </c>
      <c r="M524" s="171">
        <v>0.84899999999999998</v>
      </c>
    </row>
    <row r="525" spans="1:13" ht="9" customHeight="1" x14ac:dyDescent="0.35"/>
    <row r="526" spans="1:13" ht="31.5" customHeight="1" x14ac:dyDescent="0.35">
      <c r="A526" s="335" t="s">
        <v>674</v>
      </c>
      <c r="B526" s="335"/>
      <c r="C526" s="335"/>
      <c r="D526" s="335"/>
      <c r="E526" s="335"/>
      <c r="F526" s="335"/>
      <c r="G526" s="335"/>
      <c r="H526" s="335"/>
      <c r="I526" s="335"/>
      <c r="J526" s="335"/>
      <c r="K526" s="335"/>
      <c r="L526" s="335"/>
      <c r="M526" s="335"/>
    </row>
    <row r="527" spans="1:13" ht="15.5" x14ac:dyDescent="0.35">
      <c r="A527" s="179">
        <v>2008</v>
      </c>
      <c r="B527" s="336" t="s">
        <v>664</v>
      </c>
      <c r="C527" s="336"/>
      <c r="D527" s="336"/>
      <c r="E527" s="336"/>
      <c r="F527" s="336"/>
      <c r="G527" s="336"/>
      <c r="H527" s="336"/>
      <c r="I527" s="336"/>
      <c r="J527" s="336"/>
      <c r="K527" s="336"/>
      <c r="L527" s="336"/>
      <c r="M527" s="336"/>
    </row>
    <row r="528" spans="1:13" x14ac:dyDescent="0.35">
      <c r="A528" s="8" t="s">
        <v>72</v>
      </c>
      <c r="B528" s="92">
        <v>21</v>
      </c>
      <c r="C528" s="92">
        <v>20</v>
      </c>
      <c r="D528" s="92">
        <v>20</v>
      </c>
      <c r="E528" s="92">
        <v>22</v>
      </c>
      <c r="F528" s="92">
        <v>21</v>
      </c>
      <c r="G528" s="92">
        <v>21</v>
      </c>
      <c r="H528" s="92">
        <v>22</v>
      </c>
      <c r="I528" s="92">
        <v>21</v>
      </c>
      <c r="J528" s="92">
        <v>21</v>
      </c>
      <c r="K528" s="92">
        <v>23</v>
      </c>
      <c r="L528" s="92">
        <v>19</v>
      </c>
      <c r="M528" s="92">
        <v>22</v>
      </c>
    </row>
    <row r="529" spans="1:13" ht="15" thickBot="1" x14ac:dyDescent="0.4">
      <c r="A529" s="3"/>
      <c r="B529" s="333" t="s">
        <v>665</v>
      </c>
      <c r="C529" s="333"/>
      <c r="D529" s="333"/>
      <c r="E529" s="333"/>
      <c r="F529" s="333"/>
      <c r="G529" s="333"/>
      <c r="H529" s="333"/>
      <c r="I529" s="333"/>
      <c r="J529" s="333"/>
      <c r="K529" s="333"/>
      <c r="L529" s="333"/>
      <c r="M529" s="333"/>
    </row>
    <row r="530" spans="1:13" x14ac:dyDescent="0.35">
      <c r="A530" s="3"/>
      <c r="B530" s="186">
        <v>39448</v>
      </c>
      <c r="C530" s="187">
        <v>39479</v>
      </c>
      <c r="D530" s="187">
        <v>39508</v>
      </c>
      <c r="E530" s="187">
        <v>39539</v>
      </c>
      <c r="F530" s="187">
        <v>39569</v>
      </c>
      <c r="G530" s="187">
        <v>39600</v>
      </c>
      <c r="H530" s="187">
        <v>39630</v>
      </c>
      <c r="I530" s="187">
        <v>39661</v>
      </c>
      <c r="J530" s="187">
        <v>39692</v>
      </c>
      <c r="K530" s="187">
        <v>39722</v>
      </c>
      <c r="L530" s="187">
        <v>39753</v>
      </c>
      <c r="M530" s="188">
        <v>39783</v>
      </c>
    </row>
    <row r="531" spans="1:13" x14ac:dyDescent="0.35">
      <c r="A531" s="3" t="s">
        <v>0</v>
      </c>
      <c r="B531" s="157">
        <v>8733</v>
      </c>
      <c r="C531" s="157">
        <v>8485</v>
      </c>
      <c r="D531" s="157">
        <v>7512</v>
      </c>
      <c r="E531" s="157">
        <v>6038</v>
      </c>
      <c r="F531" s="157">
        <v>6627</v>
      </c>
      <c r="G531" s="157">
        <v>6758</v>
      </c>
      <c r="H531" s="157">
        <v>5952</v>
      </c>
      <c r="I531" s="157">
        <v>5056</v>
      </c>
      <c r="J531" s="157">
        <v>7086</v>
      </c>
      <c r="K531" s="157">
        <v>4566</v>
      </c>
      <c r="L531" s="157">
        <v>3737</v>
      </c>
      <c r="M531" s="157">
        <v>2741</v>
      </c>
    </row>
    <row r="532" spans="1:13" ht="9" customHeight="1" x14ac:dyDescent="0.35">
      <c r="A532" s="3" t="s">
        <v>1</v>
      </c>
      <c r="B532" s="154">
        <v>4078</v>
      </c>
      <c r="C532" s="154">
        <v>3115</v>
      </c>
      <c r="D532" s="154">
        <v>4282</v>
      </c>
      <c r="E532" s="154">
        <v>2622</v>
      </c>
      <c r="F532" s="154">
        <v>2649</v>
      </c>
      <c r="G532" s="154">
        <v>3729</v>
      </c>
      <c r="H532" s="154">
        <v>3693</v>
      </c>
      <c r="I532" s="154">
        <v>2733</v>
      </c>
      <c r="J532" s="154">
        <v>5105</v>
      </c>
      <c r="K532" s="154">
        <v>4930</v>
      </c>
      <c r="L532" s="154">
        <v>3913</v>
      </c>
      <c r="M532" s="154">
        <v>3083</v>
      </c>
    </row>
    <row r="533" spans="1:13" ht="25.5" customHeight="1" x14ac:dyDescent="0.35">
      <c r="A533" s="25" t="s">
        <v>71</v>
      </c>
      <c r="B533" s="154">
        <v>1398</v>
      </c>
      <c r="C533" s="154">
        <v>1535</v>
      </c>
      <c r="D533" s="154">
        <v>1657</v>
      </c>
      <c r="E533" s="154">
        <v>1410</v>
      </c>
      <c r="F533" s="154">
        <v>1563</v>
      </c>
      <c r="G533" s="154">
        <v>1492</v>
      </c>
      <c r="H533" s="154">
        <v>1509</v>
      </c>
      <c r="I533" s="154">
        <v>1396</v>
      </c>
      <c r="J533" s="154">
        <v>1519</v>
      </c>
      <c r="K533" s="154">
        <v>1413</v>
      </c>
      <c r="L533" s="154">
        <v>1249</v>
      </c>
      <c r="M533" s="154">
        <v>1196</v>
      </c>
    </row>
    <row r="534" spans="1:13" ht="7.5" customHeight="1" x14ac:dyDescent="0.35">
      <c r="A534" s="3" t="s">
        <v>2</v>
      </c>
      <c r="B534" s="154">
        <v>596</v>
      </c>
      <c r="C534" s="154">
        <v>566</v>
      </c>
      <c r="D534" s="154">
        <v>759</v>
      </c>
      <c r="E534" s="154">
        <v>613</v>
      </c>
      <c r="F534" s="154">
        <v>621</v>
      </c>
      <c r="G534" s="154">
        <v>764</v>
      </c>
      <c r="H534" s="154">
        <v>640</v>
      </c>
      <c r="I534" s="154">
        <v>659</v>
      </c>
      <c r="J534" s="154">
        <v>835</v>
      </c>
      <c r="K534" s="154">
        <v>561</v>
      </c>
      <c r="L534" s="154">
        <v>471</v>
      </c>
      <c r="M534" s="154">
        <v>405</v>
      </c>
    </row>
    <row r="535" spans="1:13" x14ac:dyDescent="0.35">
      <c r="A535" s="3" t="s">
        <v>3</v>
      </c>
      <c r="B535" s="154">
        <v>906</v>
      </c>
      <c r="C535" s="154">
        <v>1041</v>
      </c>
      <c r="D535" s="154">
        <v>903</v>
      </c>
      <c r="E535" s="154">
        <v>937</v>
      </c>
      <c r="F535" s="154">
        <v>751</v>
      </c>
      <c r="G535" s="154">
        <v>1110</v>
      </c>
      <c r="H535" s="154">
        <v>878</v>
      </c>
      <c r="I535" s="154">
        <v>852</v>
      </c>
      <c r="J535" s="154">
        <v>736</v>
      </c>
      <c r="K535" s="154">
        <v>772</v>
      </c>
      <c r="L535" s="154">
        <v>724</v>
      </c>
      <c r="M535" s="154">
        <v>577</v>
      </c>
    </row>
    <row r="536" spans="1:13" x14ac:dyDescent="0.35">
      <c r="A536" s="25" t="s">
        <v>70</v>
      </c>
      <c r="B536" s="154">
        <v>253</v>
      </c>
      <c r="C536" s="154">
        <v>226</v>
      </c>
      <c r="D536" s="154">
        <v>276</v>
      </c>
      <c r="E536" s="154">
        <v>212</v>
      </c>
      <c r="F536" s="154">
        <v>227</v>
      </c>
      <c r="G536" s="154">
        <v>216</v>
      </c>
      <c r="H536" s="154">
        <v>271</v>
      </c>
      <c r="I536" s="154">
        <v>240</v>
      </c>
      <c r="J536" s="154">
        <v>283</v>
      </c>
      <c r="K536" s="154">
        <v>206</v>
      </c>
      <c r="L536" s="154">
        <v>221</v>
      </c>
      <c r="M536" s="154">
        <v>130</v>
      </c>
    </row>
    <row r="537" spans="1:13" x14ac:dyDescent="0.35">
      <c r="A537" s="26" t="s">
        <v>13</v>
      </c>
      <c r="B537" s="170">
        <v>15964</v>
      </c>
      <c r="C537" s="170">
        <v>14968</v>
      </c>
      <c r="D537" s="170">
        <v>15389</v>
      </c>
      <c r="E537" s="170">
        <v>11833</v>
      </c>
      <c r="F537" s="170">
        <v>12440</v>
      </c>
      <c r="G537" s="170">
        <v>14069</v>
      </c>
      <c r="H537" s="170">
        <v>12943</v>
      </c>
      <c r="I537" s="170">
        <v>10936</v>
      </c>
      <c r="J537" s="170">
        <v>15564</v>
      </c>
      <c r="K537" s="170">
        <v>12448</v>
      </c>
      <c r="L537" s="170">
        <v>10315</v>
      </c>
      <c r="M537" s="170">
        <v>8132</v>
      </c>
    </row>
    <row r="538" spans="1:13" x14ac:dyDescent="0.35">
      <c r="A538" s="26"/>
    </row>
    <row r="539" spans="1:13" x14ac:dyDescent="0.35">
      <c r="A539" s="26"/>
    </row>
    <row r="540" spans="1:13" ht="15" thickBot="1" x14ac:dyDescent="0.4">
      <c r="A540" s="3"/>
      <c r="B540" s="333" t="s">
        <v>666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</row>
    <row r="541" spans="1:13" x14ac:dyDescent="0.35">
      <c r="A541" s="3"/>
      <c r="B541" s="186">
        <v>39448</v>
      </c>
      <c r="C541" s="187">
        <v>39479</v>
      </c>
      <c r="D541" s="187">
        <v>39508</v>
      </c>
      <c r="E541" s="187">
        <v>39539</v>
      </c>
      <c r="F541" s="187">
        <v>39569</v>
      </c>
      <c r="G541" s="187">
        <v>39600</v>
      </c>
      <c r="H541" s="187">
        <v>39630</v>
      </c>
      <c r="I541" s="187">
        <v>39661</v>
      </c>
      <c r="J541" s="187">
        <v>39692</v>
      </c>
      <c r="K541" s="187">
        <v>39722</v>
      </c>
      <c r="L541" s="187">
        <v>39753</v>
      </c>
      <c r="M541" s="188">
        <v>39783</v>
      </c>
    </row>
    <row r="542" spans="1:13" x14ac:dyDescent="0.35">
      <c r="A542" s="3" t="s">
        <v>0</v>
      </c>
      <c r="B542" s="337"/>
      <c r="C542" s="337"/>
      <c r="D542" s="157">
        <v>8251</v>
      </c>
      <c r="E542" s="157">
        <v>7303</v>
      </c>
      <c r="F542" s="157">
        <v>6702</v>
      </c>
      <c r="G542" s="157">
        <v>6467</v>
      </c>
      <c r="H542" s="157">
        <v>6438</v>
      </c>
      <c r="I542" s="157">
        <v>5922</v>
      </c>
      <c r="J542" s="157">
        <v>6030</v>
      </c>
      <c r="K542" s="157">
        <v>5538</v>
      </c>
      <c r="L542" s="157">
        <v>5156</v>
      </c>
      <c r="M542" s="157">
        <v>3692</v>
      </c>
    </row>
    <row r="543" spans="1:13" x14ac:dyDescent="0.35">
      <c r="A543" s="3" t="s">
        <v>1</v>
      </c>
      <c r="B543" s="338"/>
      <c r="C543" s="338"/>
      <c r="D543" s="154">
        <v>3829</v>
      </c>
      <c r="E543" s="154">
        <v>3317</v>
      </c>
      <c r="F543" s="154">
        <v>3158</v>
      </c>
      <c r="G543" s="154">
        <v>2994</v>
      </c>
      <c r="H543" s="154">
        <v>3362</v>
      </c>
      <c r="I543" s="154">
        <v>3390</v>
      </c>
      <c r="J543" s="154">
        <v>3842</v>
      </c>
      <c r="K543" s="154">
        <v>4277</v>
      </c>
      <c r="L543" s="154">
        <v>4682</v>
      </c>
      <c r="M543" s="154">
        <v>3993</v>
      </c>
    </row>
    <row r="544" spans="1:13" x14ac:dyDescent="0.35">
      <c r="A544" s="25" t="s">
        <v>71</v>
      </c>
      <c r="B544" s="338"/>
      <c r="C544" s="338"/>
      <c r="D544" s="154">
        <v>1512</v>
      </c>
      <c r="E544" s="154">
        <v>1521</v>
      </c>
      <c r="F544" s="154">
        <v>1532</v>
      </c>
      <c r="G544" s="154">
        <v>1484</v>
      </c>
      <c r="H544" s="154">
        <v>1520</v>
      </c>
      <c r="I544" s="154">
        <v>1466</v>
      </c>
      <c r="J544" s="154">
        <v>1475</v>
      </c>
      <c r="K544" s="154">
        <v>1442</v>
      </c>
      <c r="L544" s="154">
        <v>1399</v>
      </c>
      <c r="M544" s="154">
        <v>1290</v>
      </c>
    </row>
    <row r="545" spans="1:13" x14ac:dyDescent="0.35">
      <c r="A545" s="3" t="s">
        <v>2</v>
      </c>
      <c r="B545" s="338"/>
      <c r="C545" s="338"/>
      <c r="D545" s="154">
        <v>640</v>
      </c>
      <c r="E545" s="154">
        <v>645</v>
      </c>
      <c r="F545" s="154">
        <v>662</v>
      </c>
      <c r="G545" s="154">
        <v>665</v>
      </c>
      <c r="H545" s="154">
        <v>675</v>
      </c>
      <c r="I545" s="154">
        <v>687</v>
      </c>
      <c r="J545" s="154">
        <v>710</v>
      </c>
      <c r="K545" s="154">
        <v>681</v>
      </c>
      <c r="L545" s="154">
        <v>625</v>
      </c>
      <c r="M545" s="154">
        <v>481</v>
      </c>
    </row>
    <row r="546" spans="1:13" x14ac:dyDescent="0.35">
      <c r="A546" s="3" t="s">
        <v>3</v>
      </c>
      <c r="B546" s="338"/>
      <c r="C546" s="338"/>
      <c r="D546" s="154">
        <v>949</v>
      </c>
      <c r="E546" s="154">
        <v>960</v>
      </c>
      <c r="F546" s="154">
        <v>865</v>
      </c>
      <c r="G546" s="154">
        <v>933</v>
      </c>
      <c r="H546" s="154">
        <v>913</v>
      </c>
      <c r="I546" s="154">
        <v>945</v>
      </c>
      <c r="J546" s="154">
        <v>822</v>
      </c>
      <c r="K546" s="154">
        <v>786</v>
      </c>
      <c r="L546" s="154">
        <v>746</v>
      </c>
      <c r="M546" s="154">
        <v>691</v>
      </c>
    </row>
    <row r="547" spans="1:13" x14ac:dyDescent="0.35">
      <c r="A547" s="25" t="s">
        <v>70</v>
      </c>
      <c r="B547" s="338"/>
      <c r="C547" s="338"/>
      <c r="D547" s="154">
        <v>267</v>
      </c>
      <c r="E547" s="154">
        <v>247</v>
      </c>
      <c r="F547" s="154">
        <v>245</v>
      </c>
      <c r="G547" s="154">
        <v>221</v>
      </c>
      <c r="H547" s="154">
        <v>240</v>
      </c>
      <c r="I547" s="154">
        <v>243</v>
      </c>
      <c r="J547" s="154">
        <v>265</v>
      </c>
      <c r="K547" s="154">
        <v>242</v>
      </c>
      <c r="L547" s="154">
        <v>236</v>
      </c>
      <c r="M547" s="154">
        <v>184</v>
      </c>
    </row>
    <row r="548" spans="1:13" x14ac:dyDescent="0.35">
      <c r="A548" s="26" t="s">
        <v>13</v>
      </c>
      <c r="B548" s="177"/>
      <c r="C548" s="177"/>
      <c r="D548" s="170">
        <v>15449</v>
      </c>
      <c r="E548" s="170">
        <v>13992</v>
      </c>
      <c r="F548" s="170">
        <v>13164</v>
      </c>
      <c r="G548" s="170">
        <v>12766</v>
      </c>
      <c r="H548" s="170">
        <v>13147</v>
      </c>
      <c r="I548" s="170">
        <v>12654</v>
      </c>
      <c r="J548" s="170">
        <v>13145</v>
      </c>
      <c r="K548" s="170">
        <v>12966</v>
      </c>
      <c r="L548" s="170">
        <v>12844</v>
      </c>
      <c r="M548" s="170">
        <v>10331</v>
      </c>
    </row>
    <row r="549" spans="1:13" x14ac:dyDescent="0.35">
      <c r="A549" s="26"/>
    </row>
    <row r="550" spans="1:13" x14ac:dyDescent="0.35">
      <c r="A550" s="3"/>
    </row>
    <row r="551" spans="1:13" ht="15" thickBot="1" x14ac:dyDescent="0.4">
      <c r="A551" s="3"/>
      <c r="B551" s="333" t="s">
        <v>667</v>
      </c>
      <c r="C551" s="333"/>
      <c r="D551" s="333"/>
      <c r="E551" s="333"/>
      <c r="F551" s="333"/>
      <c r="G551" s="333"/>
      <c r="H551" s="333"/>
      <c r="I551" s="333"/>
      <c r="J551" s="333"/>
      <c r="K551" s="333"/>
      <c r="L551" s="333"/>
      <c r="M551" s="333"/>
    </row>
    <row r="552" spans="1:13" x14ac:dyDescent="0.35">
      <c r="A552" s="3"/>
      <c r="B552" s="186">
        <v>39448</v>
      </c>
      <c r="C552" s="187">
        <v>39479</v>
      </c>
      <c r="D552" s="187">
        <v>39508</v>
      </c>
      <c r="E552" s="187">
        <v>39539</v>
      </c>
      <c r="F552" s="187">
        <v>39569</v>
      </c>
      <c r="G552" s="187">
        <v>39600</v>
      </c>
      <c r="H552" s="187">
        <v>39630</v>
      </c>
      <c r="I552" s="187">
        <v>39661</v>
      </c>
      <c r="J552" s="187">
        <v>39692</v>
      </c>
      <c r="K552" s="187">
        <v>39722</v>
      </c>
      <c r="L552" s="187">
        <v>39753</v>
      </c>
      <c r="M552" s="188">
        <v>39783</v>
      </c>
    </row>
    <row r="553" spans="1:13" x14ac:dyDescent="0.35">
      <c r="A553" s="3" t="s">
        <v>0</v>
      </c>
      <c r="B553" s="337"/>
      <c r="C553" s="337"/>
      <c r="D553" s="172">
        <v>0.505</v>
      </c>
      <c r="E553" s="172">
        <v>0.52100000000000002</v>
      </c>
      <c r="F553" s="172">
        <v>0.52700000000000002</v>
      </c>
      <c r="G553" s="172">
        <v>0.52200000000000002</v>
      </c>
      <c r="H553" s="172">
        <v>0.51800000000000002</v>
      </c>
      <c r="I553" s="172">
        <v>0.51900000000000002</v>
      </c>
      <c r="J553" s="172">
        <v>0.52100000000000002</v>
      </c>
      <c r="K553" s="172">
        <v>0.53900000000000003</v>
      </c>
      <c r="L553" s="172">
        <v>0.54500000000000004</v>
      </c>
      <c r="M553" s="172">
        <v>0.56899999999999995</v>
      </c>
    </row>
    <row r="554" spans="1:13" x14ac:dyDescent="0.35">
      <c r="A554" s="3" t="s">
        <v>1</v>
      </c>
      <c r="B554" s="338"/>
      <c r="C554" s="338"/>
      <c r="D554" s="172">
        <v>0.72699999999999998</v>
      </c>
      <c r="E554" s="172">
        <v>0.72</v>
      </c>
      <c r="F554" s="172">
        <v>0.70499999999999996</v>
      </c>
      <c r="G554" s="172">
        <v>0.71</v>
      </c>
      <c r="H554" s="172">
        <v>0.70699999999999996</v>
      </c>
      <c r="I554" s="172">
        <v>0.71099999999999997</v>
      </c>
      <c r="J554" s="172">
        <v>0.72</v>
      </c>
      <c r="K554" s="172">
        <v>0.747</v>
      </c>
      <c r="L554" s="172">
        <v>0.746</v>
      </c>
      <c r="M554" s="172">
        <v>0.748</v>
      </c>
    </row>
    <row r="555" spans="1:13" x14ac:dyDescent="0.35">
      <c r="A555" s="25" t="s">
        <v>71</v>
      </c>
      <c r="B555" s="338"/>
      <c r="C555" s="338"/>
      <c r="D555" s="172">
        <v>1.64</v>
      </c>
      <c r="E555" s="172">
        <v>1.6220000000000001</v>
      </c>
      <c r="F555" s="172">
        <v>1.623</v>
      </c>
      <c r="G555" s="172">
        <v>1.637</v>
      </c>
      <c r="H555" s="172">
        <v>1.6180000000000001</v>
      </c>
      <c r="I555" s="172">
        <v>1.6240000000000001</v>
      </c>
      <c r="J555" s="172">
        <v>1.629</v>
      </c>
      <c r="K555" s="172">
        <v>1.659</v>
      </c>
      <c r="L555" s="172">
        <v>1.748</v>
      </c>
      <c r="M555" s="172">
        <v>1.7729999999999999</v>
      </c>
    </row>
    <row r="556" spans="1:13" x14ac:dyDescent="0.35">
      <c r="A556" s="3" t="s">
        <v>2</v>
      </c>
      <c r="B556" s="338"/>
      <c r="C556" s="338"/>
      <c r="D556" s="172">
        <v>0.92700000000000005</v>
      </c>
      <c r="E556" s="172">
        <v>0.92600000000000005</v>
      </c>
      <c r="F556" s="172">
        <v>0.91800000000000004</v>
      </c>
      <c r="G556" s="172">
        <v>0.90700000000000003</v>
      </c>
      <c r="H556" s="172">
        <v>0.90500000000000003</v>
      </c>
      <c r="I556" s="172">
        <v>0.91100000000000003</v>
      </c>
      <c r="J556" s="172">
        <v>0.93600000000000005</v>
      </c>
      <c r="K556" s="172">
        <v>0.93200000000000005</v>
      </c>
      <c r="L556" s="172">
        <v>0.91500000000000004</v>
      </c>
      <c r="M556" s="172">
        <v>0.89400000000000002</v>
      </c>
    </row>
    <row r="557" spans="1:13" x14ac:dyDescent="0.35">
      <c r="A557" s="3" t="s">
        <v>3</v>
      </c>
      <c r="B557" s="338"/>
      <c r="C557" s="338"/>
      <c r="D557" s="172">
        <v>1.119</v>
      </c>
      <c r="E557" s="172">
        <v>1.117</v>
      </c>
      <c r="F557" s="172">
        <v>1.1140000000000001</v>
      </c>
      <c r="G557" s="172">
        <v>1.1339999999999999</v>
      </c>
      <c r="H557" s="172">
        <v>1.1459999999999999</v>
      </c>
      <c r="I557" s="172">
        <v>1.155</v>
      </c>
      <c r="J557" s="172">
        <v>1.1539999999999999</v>
      </c>
      <c r="K557" s="172">
        <v>1.1439999999999999</v>
      </c>
      <c r="L557" s="172">
        <v>1.167</v>
      </c>
      <c r="M557" s="172">
        <v>1.1539999999999999</v>
      </c>
    </row>
    <row r="558" spans="1:13" x14ac:dyDescent="0.35">
      <c r="A558" s="25" t="s">
        <v>70</v>
      </c>
      <c r="B558" s="338"/>
      <c r="C558" s="338"/>
      <c r="D558" s="172">
        <v>1.702</v>
      </c>
      <c r="E558" s="172">
        <v>1.726</v>
      </c>
      <c r="F558" s="172">
        <v>1.7410000000000001</v>
      </c>
      <c r="G558" s="172">
        <v>1.758</v>
      </c>
      <c r="H558" s="172">
        <v>1.7689999999999999</v>
      </c>
      <c r="I558" s="172">
        <v>1.7849999999999999</v>
      </c>
      <c r="J558" s="172">
        <v>1.762</v>
      </c>
      <c r="K558" s="172">
        <v>1.7869999999999999</v>
      </c>
      <c r="L558" s="172">
        <v>1.8120000000000001</v>
      </c>
      <c r="M558" s="172">
        <v>1.879</v>
      </c>
    </row>
    <row r="559" spans="1:13" x14ac:dyDescent="0.35">
      <c r="A559" s="27" t="s">
        <v>13</v>
      </c>
      <c r="B559" s="177"/>
      <c r="C559" s="177"/>
      <c r="D559" s="171">
        <v>0.747</v>
      </c>
      <c r="E559" s="171">
        <v>0.76900000000000002</v>
      </c>
      <c r="F559" s="171">
        <v>0.77800000000000002</v>
      </c>
      <c r="G559" s="171">
        <v>0.78200000000000003</v>
      </c>
      <c r="H559" s="171">
        <v>0.78400000000000003</v>
      </c>
      <c r="I559" s="171">
        <v>0.79100000000000004</v>
      </c>
      <c r="J559" s="171">
        <v>0.79</v>
      </c>
      <c r="K559" s="171">
        <v>0.81299999999999994</v>
      </c>
      <c r="L559" s="171">
        <v>0.82699999999999996</v>
      </c>
      <c r="M559" s="171">
        <v>0.86599999999999999</v>
      </c>
    </row>
    <row r="560" spans="1:13" x14ac:dyDescent="0.35">
      <c r="A560" s="27"/>
    </row>
    <row r="561" spans="1:13" x14ac:dyDescent="0.35">
      <c r="A561" s="3"/>
    </row>
    <row r="562" spans="1:13" ht="15" thickBot="1" x14ac:dyDescent="0.4">
      <c r="A562" s="3"/>
      <c r="B562" s="333" t="s">
        <v>668</v>
      </c>
      <c r="C562" s="333"/>
      <c r="D562" s="333"/>
      <c r="E562" s="333"/>
      <c r="F562" s="333"/>
      <c r="G562" s="333"/>
      <c r="H562" s="333"/>
      <c r="I562" s="333"/>
      <c r="J562" s="333"/>
      <c r="K562" s="333"/>
      <c r="L562" s="333"/>
      <c r="M562" s="333"/>
    </row>
    <row r="563" spans="1:13" x14ac:dyDescent="0.35">
      <c r="A563" s="3"/>
      <c r="B563" s="186">
        <v>39448</v>
      </c>
      <c r="C563" s="187">
        <v>39479</v>
      </c>
      <c r="D563" s="187">
        <v>39508</v>
      </c>
      <c r="E563" s="187">
        <v>39539</v>
      </c>
      <c r="F563" s="187">
        <v>39569</v>
      </c>
      <c r="G563" s="187">
        <v>39600</v>
      </c>
      <c r="H563" s="187">
        <v>39630</v>
      </c>
      <c r="I563" s="187">
        <v>39661</v>
      </c>
      <c r="J563" s="187">
        <v>39692</v>
      </c>
      <c r="K563" s="187">
        <v>39722</v>
      </c>
      <c r="L563" s="187">
        <v>39753</v>
      </c>
      <c r="M563" s="188">
        <v>39783</v>
      </c>
    </row>
    <row r="564" spans="1:13" x14ac:dyDescent="0.35">
      <c r="A564" s="3" t="s">
        <v>33</v>
      </c>
      <c r="B564" s="154">
        <v>12307</v>
      </c>
      <c r="C564" s="154">
        <v>11766</v>
      </c>
      <c r="D564" s="154">
        <v>12267</v>
      </c>
      <c r="E564" s="154">
        <v>9162</v>
      </c>
      <c r="F564" s="154">
        <v>9784</v>
      </c>
      <c r="G564" s="154">
        <v>11317</v>
      </c>
      <c r="H564" s="154">
        <v>10544</v>
      </c>
      <c r="I564" s="154">
        <v>8835</v>
      </c>
      <c r="J564" s="154">
        <v>12685</v>
      </c>
      <c r="K564" s="154">
        <v>10023</v>
      </c>
      <c r="L564" s="154">
        <v>8282</v>
      </c>
      <c r="M564" s="154">
        <v>6432</v>
      </c>
    </row>
    <row r="565" spans="1:13" x14ac:dyDescent="0.35">
      <c r="A565" s="3" t="s">
        <v>34</v>
      </c>
      <c r="B565" s="154">
        <v>3004</v>
      </c>
      <c r="C565" s="154">
        <v>2491</v>
      </c>
      <c r="D565" s="154">
        <v>2304</v>
      </c>
      <c r="E565" s="154">
        <v>2078</v>
      </c>
      <c r="F565" s="154">
        <v>2003</v>
      </c>
      <c r="G565" s="154">
        <v>2151</v>
      </c>
      <c r="H565" s="154">
        <v>1747</v>
      </c>
      <c r="I565" s="154">
        <v>1524</v>
      </c>
      <c r="J565" s="154">
        <v>2164</v>
      </c>
      <c r="K565" s="154">
        <v>1743</v>
      </c>
      <c r="L565" s="154">
        <v>1455</v>
      </c>
      <c r="M565" s="154">
        <v>1156</v>
      </c>
    </row>
    <row r="566" spans="1:13" x14ac:dyDescent="0.35">
      <c r="A566" s="3" t="s">
        <v>19</v>
      </c>
      <c r="B566" s="154">
        <v>231</v>
      </c>
      <c r="C566" s="154">
        <v>262</v>
      </c>
      <c r="D566" s="154">
        <v>325</v>
      </c>
      <c r="E566" s="154">
        <v>180</v>
      </c>
      <c r="F566" s="154">
        <v>196</v>
      </c>
      <c r="G566" s="154">
        <v>240</v>
      </c>
      <c r="H566" s="154">
        <v>194</v>
      </c>
      <c r="I566" s="154">
        <v>165</v>
      </c>
      <c r="J566" s="154">
        <v>251</v>
      </c>
      <c r="K566" s="154">
        <v>199</v>
      </c>
      <c r="L566" s="154">
        <v>166</v>
      </c>
      <c r="M566" s="154">
        <v>137</v>
      </c>
    </row>
    <row r="567" spans="1:13" x14ac:dyDescent="0.35">
      <c r="A567" s="26" t="s">
        <v>35</v>
      </c>
      <c r="B567" s="170">
        <v>15543</v>
      </c>
      <c r="C567" s="170">
        <v>14519</v>
      </c>
      <c r="D567" s="170">
        <v>14896</v>
      </c>
      <c r="E567" s="170">
        <v>11419</v>
      </c>
      <c r="F567" s="170">
        <v>11983</v>
      </c>
      <c r="G567" s="170">
        <v>13708</v>
      </c>
      <c r="H567" s="170">
        <v>12485</v>
      </c>
      <c r="I567" s="170">
        <v>10525</v>
      </c>
      <c r="J567" s="170">
        <v>15100</v>
      </c>
      <c r="K567" s="170">
        <v>11965</v>
      </c>
      <c r="L567" s="170">
        <v>9903</v>
      </c>
      <c r="M567" s="170">
        <v>7725</v>
      </c>
    </row>
    <row r="568" spans="1:13" x14ac:dyDescent="0.35">
      <c r="A568" s="3" t="s">
        <v>10</v>
      </c>
      <c r="B568" s="154">
        <v>421</v>
      </c>
      <c r="C568" s="154">
        <v>450</v>
      </c>
      <c r="D568" s="154">
        <v>493</v>
      </c>
      <c r="E568" s="154">
        <v>414</v>
      </c>
      <c r="F568" s="154">
        <v>457</v>
      </c>
      <c r="G568" s="154">
        <v>360</v>
      </c>
      <c r="H568" s="154">
        <v>458</v>
      </c>
      <c r="I568" s="154">
        <v>412</v>
      </c>
      <c r="J568" s="154">
        <v>464</v>
      </c>
      <c r="K568" s="154">
        <v>484</v>
      </c>
      <c r="L568" s="154">
        <v>413</v>
      </c>
      <c r="M568" s="154">
        <v>407</v>
      </c>
    </row>
    <row r="569" spans="1:13" x14ac:dyDescent="0.35">
      <c r="A569" s="27" t="s">
        <v>32</v>
      </c>
      <c r="B569" s="170">
        <v>15964</v>
      </c>
      <c r="C569" s="170">
        <v>14968</v>
      </c>
      <c r="D569" s="170">
        <v>15389</v>
      </c>
      <c r="E569" s="170">
        <v>11833</v>
      </c>
      <c r="F569" s="170">
        <v>12440</v>
      </c>
      <c r="G569" s="170">
        <v>14069</v>
      </c>
      <c r="H569" s="170">
        <v>12943</v>
      </c>
      <c r="I569" s="170">
        <v>10936</v>
      </c>
      <c r="J569" s="170">
        <v>15564</v>
      </c>
      <c r="K569" s="170">
        <v>12448</v>
      </c>
      <c r="L569" s="170">
        <v>10315</v>
      </c>
      <c r="M569" s="170">
        <v>8132</v>
      </c>
    </row>
    <row r="570" spans="1:13" x14ac:dyDescent="0.35">
      <c r="A570" s="27"/>
    </row>
    <row r="571" spans="1:13" ht="15" thickBot="1" x14ac:dyDescent="0.4">
      <c r="A571" s="3"/>
      <c r="B571" s="333" t="s">
        <v>669</v>
      </c>
      <c r="C571" s="333"/>
      <c r="D571" s="333"/>
      <c r="E571" s="333"/>
      <c r="F571" s="333"/>
      <c r="G571" s="333"/>
      <c r="H571" s="333"/>
      <c r="I571" s="333"/>
      <c r="J571" s="333"/>
      <c r="K571" s="333"/>
      <c r="L571" s="333"/>
      <c r="M571" s="333"/>
    </row>
    <row r="572" spans="1:13" x14ac:dyDescent="0.35">
      <c r="A572" s="3"/>
      <c r="B572" s="186">
        <v>39448</v>
      </c>
      <c r="C572" s="187">
        <v>39479</v>
      </c>
      <c r="D572" s="187">
        <v>39508</v>
      </c>
      <c r="E572" s="187">
        <v>39539</v>
      </c>
      <c r="F572" s="187">
        <v>39569</v>
      </c>
      <c r="G572" s="187">
        <v>39600</v>
      </c>
      <c r="H572" s="187">
        <v>39630</v>
      </c>
      <c r="I572" s="187">
        <v>39661</v>
      </c>
      <c r="J572" s="187">
        <v>39692</v>
      </c>
      <c r="K572" s="187">
        <v>39722</v>
      </c>
      <c r="L572" s="187">
        <v>39753</v>
      </c>
      <c r="M572" s="188">
        <v>39783</v>
      </c>
    </row>
    <row r="573" spans="1:13" x14ac:dyDescent="0.35">
      <c r="A573" s="3" t="s">
        <v>31</v>
      </c>
      <c r="B573" s="337"/>
      <c r="C573" s="337"/>
      <c r="D573" s="9">
        <v>0.71099999999999997</v>
      </c>
      <c r="E573" s="9">
        <v>0.72799999999999998</v>
      </c>
      <c r="F573" s="9">
        <v>0.73899999999999999</v>
      </c>
      <c r="G573" s="9">
        <v>0.74299999999999999</v>
      </c>
      <c r="H573" s="9">
        <v>0.74099999999999999</v>
      </c>
      <c r="I573" s="9">
        <v>0.747</v>
      </c>
      <c r="J573" s="9">
        <v>0.74299999999999999</v>
      </c>
      <c r="K573" s="9">
        <v>0.76</v>
      </c>
      <c r="L573" s="9">
        <v>0.77100000000000002</v>
      </c>
      <c r="M573" s="9">
        <v>0.80100000000000005</v>
      </c>
    </row>
    <row r="574" spans="1:13" x14ac:dyDescent="0.35">
      <c r="A574" s="3" t="s">
        <v>10</v>
      </c>
      <c r="B574" s="338"/>
      <c r="C574" s="338"/>
      <c r="D574" s="9">
        <v>1.9510000000000001</v>
      </c>
      <c r="E574" s="9">
        <v>1.98</v>
      </c>
      <c r="F574" s="9">
        <v>1.87</v>
      </c>
      <c r="G574" s="9">
        <v>1.9379999999999999</v>
      </c>
      <c r="H574" s="9">
        <v>2.15</v>
      </c>
      <c r="I574" s="9">
        <v>2.129</v>
      </c>
      <c r="J574" s="9">
        <v>2.1389999999999998</v>
      </c>
      <c r="K574" s="9">
        <v>2.2509999999999999</v>
      </c>
      <c r="L574" s="9">
        <v>2.359</v>
      </c>
      <c r="M574" s="9">
        <v>2.3519999999999999</v>
      </c>
    </row>
    <row r="575" spans="1:13" x14ac:dyDescent="0.35">
      <c r="A575" s="27" t="s">
        <v>32</v>
      </c>
      <c r="B575" s="339"/>
      <c r="C575" s="339"/>
      <c r="D575" s="171">
        <v>0.747</v>
      </c>
      <c r="E575" s="171">
        <v>0.76900000000000002</v>
      </c>
      <c r="F575" s="171">
        <v>0.77800000000000002</v>
      </c>
      <c r="G575" s="171">
        <v>0.78200000000000003</v>
      </c>
      <c r="H575" s="171">
        <v>0.78400000000000003</v>
      </c>
      <c r="I575" s="171">
        <v>0.79100000000000004</v>
      </c>
      <c r="J575" s="171">
        <v>0.79</v>
      </c>
      <c r="K575" s="171">
        <v>0.81299999999999994</v>
      </c>
      <c r="L575" s="171">
        <v>0.82699999999999996</v>
      </c>
      <c r="M575" s="171">
        <v>0.86599999999999999</v>
      </c>
    </row>
    <row r="577" spans="1:13" x14ac:dyDescent="0.35">
      <c r="A577" s="335" t="s">
        <v>674</v>
      </c>
      <c r="B577" s="335"/>
      <c r="C577" s="335"/>
      <c r="D577" s="335"/>
      <c r="E577" s="335"/>
      <c r="F577" s="335"/>
      <c r="G577" s="335"/>
      <c r="H577" s="335"/>
      <c r="I577" s="335"/>
      <c r="J577" s="335"/>
      <c r="K577" s="335"/>
      <c r="L577" s="335"/>
      <c r="M577" s="335"/>
    </row>
    <row r="584" spans="1:13" x14ac:dyDescent="0.35">
      <c r="E584">
        <f>163087/166000</f>
        <v>0.98245180722891567</v>
      </c>
    </row>
  </sheetData>
  <mergeCells count="90">
    <mergeCell ref="A270:M270"/>
    <mergeCell ref="A269:M269"/>
    <mergeCell ref="B227:M227"/>
    <mergeCell ref="B229:M229"/>
    <mergeCell ref="B240:M240"/>
    <mergeCell ref="B251:M251"/>
    <mergeCell ref="B262:M262"/>
    <mergeCell ref="A577:M577"/>
    <mergeCell ref="B553:B558"/>
    <mergeCell ref="C553:C558"/>
    <mergeCell ref="B562:M562"/>
    <mergeCell ref="B540:M540"/>
    <mergeCell ref="B573:B575"/>
    <mergeCell ref="C573:C575"/>
    <mergeCell ref="B571:M571"/>
    <mergeCell ref="B542:B547"/>
    <mergeCell ref="B551:M551"/>
    <mergeCell ref="C542:C547"/>
    <mergeCell ref="B469:M469"/>
    <mergeCell ref="B529:M529"/>
    <mergeCell ref="B520:M520"/>
    <mergeCell ref="B449:M449"/>
    <mergeCell ref="B478:M478"/>
    <mergeCell ref="B489:M489"/>
    <mergeCell ref="B500:M500"/>
    <mergeCell ref="B460:M460"/>
    <mergeCell ref="B476:M476"/>
    <mergeCell ref="A474:M474"/>
    <mergeCell ref="B511:M511"/>
    <mergeCell ref="A526:M526"/>
    <mergeCell ref="B527:M527"/>
    <mergeCell ref="B409:M409"/>
    <mergeCell ref="B427:M427"/>
    <mergeCell ref="B438:M438"/>
    <mergeCell ref="B326:M326"/>
    <mergeCell ref="B337:M337"/>
    <mergeCell ref="B368:M368"/>
    <mergeCell ref="A423:M423"/>
    <mergeCell ref="B418:M418"/>
    <mergeCell ref="B425:M425"/>
    <mergeCell ref="B324:M324"/>
    <mergeCell ref="B376:M376"/>
    <mergeCell ref="B387:M387"/>
    <mergeCell ref="B398:M398"/>
    <mergeCell ref="B348:M348"/>
    <mergeCell ref="B359:M359"/>
    <mergeCell ref="A373:M373"/>
    <mergeCell ref="B374:M374"/>
    <mergeCell ref="A321:M321"/>
    <mergeCell ref="B272:M272"/>
    <mergeCell ref="B274:M274"/>
    <mergeCell ref="B285:M285"/>
    <mergeCell ref="B296:M296"/>
    <mergeCell ref="B307:M307"/>
    <mergeCell ref="B316:M316"/>
    <mergeCell ref="B94:M94"/>
    <mergeCell ref="A224:M224"/>
    <mergeCell ref="A225:M225"/>
    <mergeCell ref="B226:M226"/>
    <mergeCell ref="B182:M182"/>
    <mergeCell ref="B184:M184"/>
    <mergeCell ref="B195:M195"/>
    <mergeCell ref="B206:M206"/>
    <mergeCell ref="B217:M217"/>
    <mergeCell ref="A180:M180"/>
    <mergeCell ref="A181:M181"/>
    <mergeCell ref="B138:M138"/>
    <mergeCell ref="B140:M140"/>
    <mergeCell ref="B151:M151"/>
    <mergeCell ref="B162:M162"/>
    <mergeCell ref="B173:M173"/>
    <mergeCell ref="A136:M136"/>
    <mergeCell ref="A137:M137"/>
    <mergeCell ref="B96:M96"/>
    <mergeCell ref="B107:M107"/>
    <mergeCell ref="B118:M118"/>
    <mergeCell ref="B129:M129"/>
    <mergeCell ref="B74:M74"/>
    <mergeCell ref="B85:M85"/>
    <mergeCell ref="A92:M92"/>
    <mergeCell ref="A93:M93"/>
    <mergeCell ref="B2:M2"/>
    <mergeCell ref="B52:M52"/>
    <mergeCell ref="B63:M63"/>
    <mergeCell ref="B5:M5"/>
    <mergeCell ref="B16:M16"/>
    <mergeCell ref="B27:M27"/>
    <mergeCell ref="B38:M38"/>
    <mergeCell ref="A45:M45"/>
    <mergeCell ref="A46:M4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10" manualBreakCount="10">
    <brk id="93" max="13" man="1"/>
    <brk id="137" max="16383" man="1"/>
    <brk id="181" max="16383" man="1"/>
    <brk id="226" max="16383" man="1"/>
    <brk id="271" max="16383" man="1"/>
    <brk id="323" max="16383" man="1"/>
    <brk id="373" max="16383" man="1"/>
    <brk id="424" max="16383" man="1"/>
    <brk id="475" max="16383" man="1"/>
    <brk id="5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9"/>
  <sheetViews>
    <sheetView zoomScaleNormal="100" workbookViewId="0">
      <selection activeCell="A3" sqref="A3"/>
    </sheetView>
  </sheetViews>
  <sheetFormatPr defaultRowHeight="14.5" x14ac:dyDescent="0.35"/>
  <cols>
    <col min="1" max="1" width="28.1796875" customWidth="1"/>
    <col min="2" max="2" width="11.54296875" customWidth="1"/>
    <col min="3" max="3" width="12.1796875" customWidth="1"/>
    <col min="4" max="13" width="11.54296875" customWidth="1"/>
  </cols>
  <sheetData>
    <row r="1" spans="1:13" ht="7.5" customHeight="1" x14ac:dyDescent="0.35"/>
    <row r="2" spans="1:13" ht="29.15" customHeight="1" x14ac:dyDescent="0.35">
      <c r="A2" s="179"/>
      <c r="B2" s="340" t="s">
        <v>671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20.149999999999999" customHeight="1" x14ac:dyDescent="0.35">
      <c r="A3" s="179">
        <v>2019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4" customHeight="1" thickBot="1" x14ac:dyDescent="0.4">
      <c r="A4" s="179"/>
    </row>
    <row r="5" spans="1:13" ht="15" thickBot="1" x14ac:dyDescent="0.4">
      <c r="A5" s="26" t="s">
        <v>0</v>
      </c>
      <c r="B5" s="184">
        <v>43466</v>
      </c>
      <c r="C5" s="182">
        <v>43497</v>
      </c>
      <c r="D5" s="182">
        <v>43525</v>
      </c>
      <c r="E5" s="182">
        <v>43556</v>
      </c>
      <c r="F5" s="182">
        <v>43586</v>
      </c>
      <c r="G5" s="182">
        <v>43617</v>
      </c>
      <c r="H5" s="182">
        <v>43647</v>
      </c>
      <c r="I5" s="182">
        <v>43678</v>
      </c>
      <c r="J5" s="182">
        <v>43709</v>
      </c>
      <c r="K5" s="182">
        <v>43739</v>
      </c>
      <c r="L5" s="182">
        <v>43770</v>
      </c>
      <c r="M5" s="183">
        <v>43800</v>
      </c>
    </row>
    <row r="6" spans="1:13" x14ac:dyDescent="0.35">
      <c r="A6" s="3" t="s">
        <v>44</v>
      </c>
      <c r="B6" s="154">
        <v>1242</v>
      </c>
      <c r="C6" s="154">
        <v>1117.954</v>
      </c>
      <c r="D6" s="154">
        <v>1258</v>
      </c>
      <c r="E6" s="154">
        <v>1039.8340000000001</v>
      </c>
      <c r="F6" s="154">
        <v>1464</v>
      </c>
      <c r="G6" s="154">
        <v>1755.99</v>
      </c>
      <c r="H6" s="154"/>
      <c r="I6" s="154"/>
      <c r="J6" s="154"/>
      <c r="K6" s="154"/>
      <c r="L6" s="154"/>
      <c r="M6" s="154"/>
    </row>
    <row r="7" spans="1:13" x14ac:dyDescent="0.35">
      <c r="A7" s="3" t="s">
        <v>45</v>
      </c>
      <c r="B7" s="154">
        <v>7897</v>
      </c>
      <c r="C7" s="154">
        <v>9414</v>
      </c>
      <c r="D7" s="154">
        <v>8683</v>
      </c>
      <c r="E7" s="154">
        <v>6717.7340000000004</v>
      </c>
      <c r="F7" s="154">
        <v>11793</v>
      </c>
      <c r="G7" s="154">
        <v>10158.540000000001</v>
      </c>
      <c r="H7" s="223"/>
      <c r="I7" s="154"/>
      <c r="J7" s="154"/>
      <c r="K7" s="154"/>
      <c r="L7" s="154"/>
      <c r="M7" s="154"/>
    </row>
    <row r="8" spans="1:13" x14ac:dyDescent="0.35">
      <c r="A8" s="3" t="s">
        <v>46</v>
      </c>
      <c r="B8" s="154">
        <v>445</v>
      </c>
      <c r="C8" s="154">
        <v>448.28199999999998</v>
      </c>
      <c r="D8" s="154">
        <v>462</v>
      </c>
      <c r="E8" s="154">
        <v>296.64499999999998</v>
      </c>
      <c r="F8" s="154">
        <v>570</v>
      </c>
      <c r="G8" s="154">
        <v>937.18600000000004</v>
      </c>
      <c r="H8" s="223"/>
      <c r="I8" s="154"/>
      <c r="J8" s="154"/>
      <c r="K8" s="154"/>
      <c r="L8" s="154"/>
      <c r="M8" s="154"/>
    </row>
    <row r="9" spans="1:13" x14ac:dyDescent="0.35">
      <c r="A9" s="26" t="s">
        <v>48</v>
      </c>
      <c r="B9" s="152">
        <v>9585</v>
      </c>
      <c r="C9" s="152">
        <v>11020.236999999999</v>
      </c>
      <c r="D9" s="152">
        <v>10403</v>
      </c>
      <c r="E9" s="152">
        <v>8054.2129999999997</v>
      </c>
      <c r="F9" s="152">
        <v>13827</v>
      </c>
      <c r="G9" s="152">
        <v>12851.716</v>
      </c>
      <c r="H9" s="152"/>
      <c r="I9" s="152"/>
      <c r="J9" s="152"/>
      <c r="K9" s="152"/>
      <c r="L9" s="152"/>
      <c r="M9" s="152"/>
    </row>
    <row r="10" spans="1:13" ht="15.65" customHeight="1" x14ac:dyDescent="0.35">
      <c r="A10" s="3"/>
      <c r="B10" s="77"/>
      <c r="C10" s="77"/>
      <c r="D10" s="77"/>
      <c r="M10" s="77"/>
    </row>
    <row r="11" spans="1:13" ht="15.65" customHeight="1" x14ac:dyDescent="0.35">
      <c r="A11" s="2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5.65" customHeight="1" x14ac:dyDescent="0.35">
      <c r="A12" s="3" t="s">
        <v>44</v>
      </c>
      <c r="B12" s="154">
        <v>47</v>
      </c>
      <c r="C12" s="154">
        <v>32.786000000000001</v>
      </c>
      <c r="D12" s="154">
        <v>32</v>
      </c>
      <c r="E12" s="154">
        <v>28.794</v>
      </c>
      <c r="F12" s="154">
        <v>29</v>
      </c>
      <c r="G12" s="154">
        <v>38.246000000000002</v>
      </c>
      <c r="H12" s="154"/>
      <c r="I12" s="154"/>
      <c r="J12" s="154"/>
      <c r="K12" s="154"/>
      <c r="L12" s="154"/>
      <c r="M12" s="154"/>
    </row>
    <row r="13" spans="1:13" ht="14.5" customHeight="1" x14ac:dyDescent="0.35">
      <c r="A13" s="3" t="s">
        <v>45</v>
      </c>
      <c r="B13" s="154">
        <v>3188</v>
      </c>
      <c r="C13" s="154">
        <v>2627.7249999999999</v>
      </c>
      <c r="D13" s="154">
        <v>3428</v>
      </c>
      <c r="E13" s="154">
        <v>2272.6010000000001</v>
      </c>
      <c r="F13" s="154">
        <v>4186</v>
      </c>
      <c r="G13" s="154">
        <v>3791.114</v>
      </c>
      <c r="H13" s="154"/>
      <c r="I13" s="154"/>
      <c r="J13" s="154"/>
      <c r="K13" s="154"/>
      <c r="L13" s="154"/>
      <c r="M13" s="154"/>
    </row>
    <row r="14" spans="1:13" ht="14.5" customHeight="1" x14ac:dyDescent="0.35">
      <c r="A14" s="25" t="s">
        <v>46</v>
      </c>
      <c r="B14" s="154">
        <v>25</v>
      </c>
      <c r="C14" s="154">
        <v>18.228999999999999</v>
      </c>
      <c r="D14" s="154">
        <v>39</v>
      </c>
      <c r="E14" s="154">
        <v>17.501999999999999</v>
      </c>
      <c r="F14" s="154">
        <v>19</v>
      </c>
      <c r="G14" s="154">
        <v>40.933999999999997</v>
      </c>
      <c r="H14" s="154"/>
      <c r="I14" s="154"/>
      <c r="J14" s="154"/>
      <c r="K14" s="154"/>
      <c r="L14" s="154"/>
      <c r="M14" s="154"/>
    </row>
    <row r="15" spans="1:13" ht="14.5" customHeight="1" x14ac:dyDescent="0.35">
      <c r="A15" s="26" t="s">
        <v>49</v>
      </c>
      <c r="B15" s="152">
        <v>3260</v>
      </c>
      <c r="C15" s="152">
        <v>2678.74</v>
      </c>
      <c r="D15" s="152">
        <v>3499</v>
      </c>
      <c r="E15" s="152">
        <v>2318.8969999999999</v>
      </c>
      <c r="F15" s="152">
        <v>4233</v>
      </c>
      <c r="G15" s="152">
        <v>3870.2950000000001</v>
      </c>
      <c r="H15" s="152"/>
      <c r="I15" s="152"/>
      <c r="J15" s="152"/>
      <c r="K15" s="152"/>
      <c r="L15" s="152"/>
      <c r="M15" s="152"/>
    </row>
    <row r="16" spans="1:13" ht="14.5" customHeight="1" x14ac:dyDescent="0.3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5" customHeight="1" x14ac:dyDescent="0.3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5" customHeight="1" x14ac:dyDescent="0.35">
      <c r="A18" s="3" t="s">
        <v>44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/>
      <c r="I18" s="154"/>
      <c r="J18" s="154"/>
      <c r="K18" s="154"/>
      <c r="L18" s="154"/>
      <c r="M18" s="154"/>
    </row>
    <row r="19" spans="1:13" ht="14.5" customHeight="1" x14ac:dyDescent="0.35">
      <c r="A19" s="3" t="s">
        <v>45</v>
      </c>
      <c r="B19" s="154">
        <v>2258</v>
      </c>
      <c r="C19" s="154">
        <v>2121.884</v>
      </c>
      <c r="D19" s="154">
        <v>1997</v>
      </c>
      <c r="E19" s="154">
        <v>2259.799</v>
      </c>
      <c r="F19" s="154">
        <v>2320</v>
      </c>
      <c r="G19" s="154">
        <v>2273.1239999999998</v>
      </c>
      <c r="H19" s="154"/>
      <c r="I19" s="154"/>
      <c r="J19" s="154"/>
      <c r="K19" s="154"/>
      <c r="L19" s="154"/>
      <c r="M19" s="154"/>
    </row>
    <row r="20" spans="1:13" ht="14.5" customHeight="1" x14ac:dyDescent="0.35">
      <c r="A20" s="25" t="s">
        <v>46</v>
      </c>
      <c r="B20" s="154">
        <v>232</v>
      </c>
      <c r="C20" s="154">
        <v>205.90799999999999</v>
      </c>
      <c r="D20" s="154">
        <v>178</v>
      </c>
      <c r="E20" s="154">
        <v>226.108</v>
      </c>
      <c r="F20" s="154">
        <v>210</v>
      </c>
      <c r="G20" s="154">
        <v>203.95699999999999</v>
      </c>
      <c r="H20" s="154"/>
      <c r="I20" s="154"/>
      <c r="J20" s="154"/>
      <c r="K20" s="154"/>
      <c r="L20" s="154"/>
      <c r="M20" s="154"/>
    </row>
    <row r="21" spans="1:13" ht="14.5" customHeight="1" x14ac:dyDescent="0.35">
      <c r="A21" s="27" t="s">
        <v>4</v>
      </c>
      <c r="B21" s="152">
        <v>2491</v>
      </c>
      <c r="C21" s="152">
        <v>2327.7919999999999</v>
      </c>
      <c r="D21" s="152">
        <v>2175</v>
      </c>
      <c r="E21" s="152">
        <v>2485.9070000000002</v>
      </c>
      <c r="F21" s="152">
        <v>2530</v>
      </c>
      <c r="G21" s="152">
        <v>2477.0810000000001</v>
      </c>
      <c r="H21" s="152"/>
      <c r="I21" s="152"/>
      <c r="J21" s="152"/>
      <c r="K21" s="152"/>
      <c r="L21" s="152"/>
      <c r="M21" s="152"/>
    </row>
    <row r="22" spans="1:13" ht="14.5" customHeight="1" x14ac:dyDescent="0.3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5" customHeight="1" x14ac:dyDescent="0.3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5" customHeight="1" x14ac:dyDescent="0.35">
      <c r="A24" s="3" t="s">
        <v>44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/>
      <c r="I24" s="154"/>
      <c r="J24" s="154"/>
      <c r="K24" s="154"/>
      <c r="L24" s="154"/>
      <c r="M24" s="154"/>
    </row>
    <row r="25" spans="1:13" ht="14.5" customHeight="1" x14ac:dyDescent="0.35">
      <c r="A25" s="3" t="s">
        <v>45</v>
      </c>
      <c r="B25" s="154">
        <v>831</v>
      </c>
      <c r="C25" s="154">
        <v>756.19399999999996</v>
      </c>
      <c r="D25" s="154">
        <v>1027</v>
      </c>
      <c r="E25" s="154">
        <v>741.05700000000002</v>
      </c>
      <c r="F25" s="154">
        <v>817</v>
      </c>
      <c r="G25" s="154">
        <v>1053.48</v>
      </c>
      <c r="H25" s="154"/>
      <c r="I25" s="154"/>
      <c r="J25" s="154"/>
      <c r="K25" s="154"/>
      <c r="L25" s="154"/>
      <c r="M25" s="154"/>
    </row>
    <row r="26" spans="1:13" ht="14.5" customHeight="1" x14ac:dyDescent="0.35">
      <c r="A26" s="25" t="s">
        <v>46</v>
      </c>
      <c r="B26" s="154">
        <v>7</v>
      </c>
      <c r="C26" s="154">
        <v>5.97</v>
      </c>
      <c r="D26" s="154">
        <v>15</v>
      </c>
      <c r="E26" s="154">
        <v>5.5529999999999999</v>
      </c>
      <c r="F26" s="154">
        <v>5</v>
      </c>
      <c r="G26" s="154">
        <v>11.965</v>
      </c>
      <c r="H26" s="154"/>
      <c r="I26" s="154"/>
      <c r="J26" s="154"/>
      <c r="K26" s="154"/>
      <c r="L26" s="154"/>
      <c r="M26" s="154"/>
    </row>
    <row r="27" spans="1:13" ht="14.5" customHeight="1" x14ac:dyDescent="0.35">
      <c r="A27" s="26" t="s">
        <v>51</v>
      </c>
      <c r="B27" s="152">
        <v>838</v>
      </c>
      <c r="C27" s="152">
        <v>762.24900000000002</v>
      </c>
      <c r="D27" s="152">
        <v>1042</v>
      </c>
      <c r="E27" s="152">
        <v>746.73400000000004</v>
      </c>
      <c r="F27" s="152">
        <v>822</v>
      </c>
      <c r="G27" s="152">
        <v>1065.489</v>
      </c>
      <c r="H27" s="152"/>
      <c r="I27" s="152"/>
      <c r="J27" s="152"/>
      <c r="K27" s="152"/>
      <c r="L27" s="152"/>
      <c r="M27" s="152"/>
    </row>
    <row r="28" spans="1:13" ht="14.5" customHeight="1" x14ac:dyDescent="0.35">
      <c r="A28" s="319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5" customHeight="1" x14ac:dyDescent="0.3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5" customHeight="1" x14ac:dyDescent="0.35">
      <c r="A30" s="3" t="s">
        <v>44</v>
      </c>
      <c r="B30" s="154">
        <v>33</v>
      </c>
      <c r="C30" s="154">
        <v>40.831000000000003</v>
      </c>
      <c r="D30" s="154">
        <v>39</v>
      </c>
      <c r="E30" s="154">
        <v>35.381</v>
      </c>
      <c r="F30" s="154">
        <v>66</v>
      </c>
      <c r="G30" s="154">
        <v>60.643000000000001</v>
      </c>
      <c r="H30" s="154"/>
      <c r="I30" s="154"/>
      <c r="J30" s="154"/>
      <c r="K30" s="154"/>
      <c r="L30" s="154"/>
      <c r="M30" s="154"/>
    </row>
    <row r="31" spans="1:13" ht="14.5" customHeight="1" x14ac:dyDescent="0.35">
      <c r="A31" s="3" t="s">
        <v>45</v>
      </c>
      <c r="B31" s="154">
        <v>1031</v>
      </c>
      <c r="C31" s="154">
        <v>1639.0630000000001</v>
      </c>
      <c r="D31" s="154">
        <v>1283</v>
      </c>
      <c r="E31" s="154">
        <v>1523.067</v>
      </c>
      <c r="F31" s="154">
        <v>1798</v>
      </c>
      <c r="G31" s="154">
        <v>1915.3910000000001</v>
      </c>
      <c r="H31" s="154"/>
      <c r="I31" s="154"/>
      <c r="J31" s="154"/>
      <c r="K31" s="154"/>
      <c r="L31" s="154"/>
      <c r="M31" s="154"/>
    </row>
    <row r="32" spans="1:13" ht="14.5" customHeight="1" x14ac:dyDescent="0.35">
      <c r="A32" s="25" t="s">
        <v>46</v>
      </c>
      <c r="B32" s="154">
        <v>32</v>
      </c>
      <c r="C32" s="154">
        <v>50.954000000000001</v>
      </c>
      <c r="D32" s="154">
        <v>28</v>
      </c>
      <c r="E32" s="154">
        <v>45.033999999999999</v>
      </c>
      <c r="F32" s="154">
        <v>31</v>
      </c>
      <c r="G32" s="154">
        <v>47.298000000000002</v>
      </c>
      <c r="H32" s="154"/>
      <c r="I32" s="154"/>
      <c r="J32" s="154"/>
      <c r="K32" s="154"/>
      <c r="L32" s="154"/>
      <c r="M32" s="154"/>
    </row>
    <row r="33" spans="1:13" ht="14.5" customHeight="1" x14ac:dyDescent="0.35">
      <c r="A33" s="26" t="s">
        <v>670</v>
      </c>
      <c r="B33" s="152">
        <v>1095</v>
      </c>
      <c r="C33" s="152">
        <v>1730.848</v>
      </c>
      <c r="D33" s="152">
        <v>1350</v>
      </c>
      <c r="E33" s="152">
        <v>1603.482</v>
      </c>
      <c r="F33" s="152">
        <v>1895</v>
      </c>
      <c r="G33" s="152">
        <v>2023.3309999999999</v>
      </c>
      <c r="H33" s="152"/>
      <c r="I33" s="152"/>
      <c r="J33" s="152"/>
      <c r="K33" s="152"/>
      <c r="L33" s="152"/>
      <c r="M33" s="152"/>
    </row>
    <row r="34" spans="1:13" ht="14.5" customHeight="1" x14ac:dyDescent="0.3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5" customHeight="1" x14ac:dyDescent="0.3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5" customHeight="1" x14ac:dyDescent="0.35">
      <c r="A36" s="3" t="s">
        <v>44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/>
      <c r="I36" s="154"/>
      <c r="J36" s="154"/>
      <c r="K36" s="154"/>
      <c r="L36" s="154"/>
      <c r="M36" s="154"/>
    </row>
    <row r="37" spans="1:13" ht="14.5" customHeight="1" x14ac:dyDescent="0.35">
      <c r="A37" s="3" t="s">
        <v>45</v>
      </c>
      <c r="B37" s="154">
        <v>530</v>
      </c>
      <c r="C37" s="154">
        <v>500.03</v>
      </c>
      <c r="D37" s="154">
        <v>561</v>
      </c>
      <c r="E37" s="154">
        <v>507.22899999999998</v>
      </c>
      <c r="F37" s="154">
        <v>559</v>
      </c>
      <c r="G37" s="154">
        <v>756.1</v>
      </c>
      <c r="H37" s="154"/>
      <c r="I37" s="154"/>
      <c r="J37" s="154"/>
      <c r="K37" s="154"/>
      <c r="L37" s="154"/>
      <c r="M37" s="154"/>
    </row>
    <row r="38" spans="1:13" ht="14.5" customHeight="1" x14ac:dyDescent="0.35">
      <c r="A38" s="25" t="s">
        <v>46</v>
      </c>
      <c r="B38" s="154">
        <v>34</v>
      </c>
      <c r="C38" s="154">
        <v>24.556999999999999</v>
      </c>
      <c r="D38" s="154">
        <v>31</v>
      </c>
      <c r="E38" s="154">
        <v>21.033000000000001</v>
      </c>
      <c r="F38" s="154">
        <v>22</v>
      </c>
      <c r="G38" s="154">
        <v>44.548000000000002</v>
      </c>
      <c r="H38" s="154"/>
      <c r="I38" s="154"/>
      <c r="J38" s="154"/>
      <c r="K38" s="154"/>
      <c r="L38" s="154"/>
      <c r="M38" s="154"/>
    </row>
    <row r="39" spans="1:13" ht="14.5" customHeight="1" x14ac:dyDescent="0.35">
      <c r="A39" s="27" t="s">
        <v>5</v>
      </c>
      <c r="B39" s="152">
        <v>564</v>
      </c>
      <c r="C39" s="152">
        <v>524.58699999999999</v>
      </c>
      <c r="D39" s="152">
        <v>592</v>
      </c>
      <c r="E39" s="152">
        <v>528.26199999999994</v>
      </c>
      <c r="F39" s="152">
        <v>582</v>
      </c>
      <c r="G39" s="152">
        <v>800.649</v>
      </c>
      <c r="H39" s="152"/>
      <c r="I39" s="152"/>
      <c r="J39" s="152"/>
      <c r="K39" s="152"/>
      <c r="L39" s="152"/>
      <c r="M39" s="152"/>
    </row>
    <row r="40" spans="1:13" ht="14.5" customHeight="1" thickBot="1" x14ac:dyDescent="0.4">
      <c r="A40" s="3"/>
    </row>
    <row r="41" spans="1:13" ht="14.5" customHeight="1" thickBot="1" x14ac:dyDescent="0.4">
      <c r="A41" s="26" t="s">
        <v>53</v>
      </c>
      <c r="B41" s="184">
        <v>43484</v>
      </c>
      <c r="C41" s="182">
        <v>43515</v>
      </c>
      <c r="D41" s="182">
        <v>43543</v>
      </c>
      <c r="E41" s="182">
        <v>43574</v>
      </c>
      <c r="F41" s="182">
        <v>43604</v>
      </c>
      <c r="G41" s="182">
        <v>43635</v>
      </c>
      <c r="H41" s="182">
        <v>43665</v>
      </c>
      <c r="I41" s="182">
        <v>43696</v>
      </c>
      <c r="J41" s="182">
        <v>43727</v>
      </c>
      <c r="K41" s="182">
        <v>43757</v>
      </c>
      <c r="L41" s="182">
        <v>43788</v>
      </c>
      <c r="M41" s="183">
        <v>43818</v>
      </c>
    </row>
    <row r="42" spans="1:13" ht="14.5" customHeight="1" x14ac:dyDescent="0.35">
      <c r="A42" s="3" t="s">
        <v>44</v>
      </c>
      <c r="B42" s="154">
        <v>1322</v>
      </c>
      <c r="C42" s="154">
        <v>1191.6569999999999</v>
      </c>
      <c r="D42" s="154">
        <v>1329</v>
      </c>
      <c r="E42" s="157">
        <v>1104.134</v>
      </c>
      <c r="F42" s="154">
        <v>1558</v>
      </c>
      <c r="G42" s="154">
        <v>1854.924</v>
      </c>
      <c r="H42" s="157"/>
      <c r="I42" s="157"/>
      <c r="J42" s="157"/>
      <c r="K42" s="157"/>
      <c r="L42" s="157"/>
      <c r="M42" s="154"/>
    </row>
    <row r="43" spans="1:13" ht="14.5" customHeight="1" x14ac:dyDescent="0.35">
      <c r="A43" s="3" t="s">
        <v>45</v>
      </c>
      <c r="B43" s="154">
        <v>15735</v>
      </c>
      <c r="C43" s="154">
        <v>17058.896000000001</v>
      </c>
      <c r="D43" s="154">
        <v>16979</v>
      </c>
      <c r="E43" s="154">
        <v>14021.486999999999</v>
      </c>
      <c r="F43" s="154">
        <v>21473</v>
      </c>
      <c r="G43" s="154">
        <v>19947.749</v>
      </c>
      <c r="H43" s="154"/>
      <c r="I43" s="154"/>
      <c r="J43" s="154"/>
      <c r="K43" s="154"/>
      <c r="L43" s="154"/>
      <c r="M43" s="154"/>
    </row>
    <row r="44" spans="1:13" ht="14.5" customHeight="1" x14ac:dyDescent="0.35">
      <c r="A44" s="25" t="s">
        <v>46</v>
      </c>
      <c r="B44" s="154">
        <v>775</v>
      </c>
      <c r="C44" s="154">
        <v>793.9</v>
      </c>
      <c r="D44" s="154">
        <v>753</v>
      </c>
      <c r="E44" s="154">
        <v>611.87400000000002</v>
      </c>
      <c r="F44" s="154">
        <v>857</v>
      </c>
      <c r="G44" s="154">
        <v>1285.8879999999999</v>
      </c>
      <c r="H44" s="154"/>
      <c r="I44" s="154"/>
      <c r="J44" s="154"/>
      <c r="K44" s="154"/>
      <c r="L44" s="154"/>
      <c r="M44" s="154"/>
    </row>
    <row r="45" spans="1:13" ht="14.5" customHeight="1" x14ac:dyDescent="0.35">
      <c r="A45" s="26" t="s">
        <v>13</v>
      </c>
      <c r="B45" s="152">
        <f>SUM(B42:B44)</f>
        <v>17832</v>
      </c>
      <c r="C45" s="152">
        <v>19044.452000000001</v>
      </c>
      <c r="D45" s="152">
        <v>19061</v>
      </c>
      <c r="E45" s="152">
        <v>15737.495000000001</v>
      </c>
      <c r="F45" s="152">
        <v>23888</v>
      </c>
      <c r="G45" s="152">
        <v>23088.561000000002</v>
      </c>
      <c r="H45" s="152"/>
      <c r="I45" s="152"/>
      <c r="J45" s="152"/>
      <c r="K45" s="152"/>
      <c r="L45" s="152"/>
      <c r="M45" s="152"/>
    </row>
    <row r="46" spans="1:13" ht="14.5" customHeight="1" x14ac:dyDescent="0.35"/>
    <row r="47" spans="1:13" ht="14.5" customHeight="1" x14ac:dyDescent="0.35">
      <c r="A47" s="335" t="s">
        <v>919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  <row r="48" spans="1:13" ht="29.5" customHeight="1" x14ac:dyDescent="0.35">
      <c r="A48" s="179">
        <v>2018</v>
      </c>
      <c r="B48" s="340" t="s">
        <v>671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13" ht="16" thickBot="1" x14ac:dyDescent="0.4">
      <c r="A49" s="179"/>
    </row>
    <row r="50" spans="1:13" ht="15" thickBot="1" x14ac:dyDescent="0.4">
      <c r="A50" s="26" t="s">
        <v>0</v>
      </c>
      <c r="B50" s="184">
        <v>43101</v>
      </c>
      <c r="C50" s="182">
        <v>43132</v>
      </c>
      <c r="D50" s="182">
        <v>43160</v>
      </c>
      <c r="E50" s="182">
        <v>43191</v>
      </c>
      <c r="F50" s="182">
        <v>43221</v>
      </c>
      <c r="G50" s="182">
        <v>43252</v>
      </c>
      <c r="H50" s="182">
        <v>43282</v>
      </c>
      <c r="I50" s="182">
        <v>43313</v>
      </c>
      <c r="J50" s="182">
        <v>43344</v>
      </c>
      <c r="K50" s="182">
        <v>43374</v>
      </c>
      <c r="L50" s="182">
        <v>43405</v>
      </c>
      <c r="M50" s="183">
        <v>43435</v>
      </c>
    </row>
    <row r="51" spans="1:13" x14ac:dyDescent="0.35">
      <c r="A51" s="3" t="s">
        <v>44</v>
      </c>
      <c r="B51" s="154">
        <v>1198</v>
      </c>
      <c r="C51" s="154">
        <v>1823</v>
      </c>
      <c r="D51" s="154">
        <v>1271</v>
      </c>
      <c r="E51" s="154">
        <v>963</v>
      </c>
      <c r="F51" s="154">
        <v>983</v>
      </c>
      <c r="G51" s="154">
        <v>900</v>
      </c>
      <c r="H51" s="154">
        <v>736</v>
      </c>
      <c r="I51" s="154">
        <v>827</v>
      </c>
      <c r="J51" s="154">
        <v>958</v>
      </c>
      <c r="K51" s="154">
        <v>1081</v>
      </c>
      <c r="L51" s="154">
        <v>980</v>
      </c>
      <c r="M51" s="154">
        <v>1056.7560000000001</v>
      </c>
    </row>
    <row r="52" spans="1:13" x14ac:dyDescent="0.35">
      <c r="A52" s="3" t="s">
        <v>45</v>
      </c>
      <c r="B52" s="154">
        <v>8081</v>
      </c>
      <c r="C52" s="154">
        <v>13375</v>
      </c>
      <c r="D52" s="154">
        <v>9074</v>
      </c>
      <c r="E52" s="154">
        <v>6455</v>
      </c>
      <c r="F52" s="154">
        <v>10259</v>
      </c>
      <c r="G52" s="154">
        <v>7019</v>
      </c>
      <c r="H52" s="223">
        <v>5186</v>
      </c>
      <c r="I52" s="154">
        <v>7547</v>
      </c>
      <c r="J52" s="154">
        <v>7285</v>
      </c>
      <c r="K52" s="154">
        <v>9237</v>
      </c>
      <c r="L52" s="154">
        <v>10584</v>
      </c>
      <c r="M52" s="154">
        <v>8796.6470000000008</v>
      </c>
    </row>
    <row r="53" spans="1:13" x14ac:dyDescent="0.35">
      <c r="A53" s="3" t="s">
        <v>46</v>
      </c>
      <c r="B53" s="154">
        <v>405</v>
      </c>
      <c r="C53" s="154">
        <v>618</v>
      </c>
      <c r="D53" s="154">
        <v>368</v>
      </c>
      <c r="E53" s="154">
        <v>247</v>
      </c>
      <c r="F53" s="154">
        <v>362</v>
      </c>
      <c r="G53" s="154">
        <v>297</v>
      </c>
      <c r="H53" s="223">
        <v>229</v>
      </c>
      <c r="I53" s="154">
        <v>268</v>
      </c>
      <c r="J53" s="154">
        <v>355</v>
      </c>
      <c r="K53" s="154">
        <v>311</v>
      </c>
      <c r="L53" s="154">
        <v>325</v>
      </c>
      <c r="M53" s="154">
        <v>381.80599999999998</v>
      </c>
    </row>
    <row r="54" spans="1:13" ht="15.65" customHeight="1" x14ac:dyDescent="0.35">
      <c r="A54" s="26" t="s">
        <v>48</v>
      </c>
      <c r="B54" s="152">
        <v>9684</v>
      </c>
      <c r="C54" s="152">
        <v>15816</v>
      </c>
      <c r="D54" s="152">
        <v>10713</v>
      </c>
      <c r="E54" s="152">
        <v>7665</v>
      </c>
      <c r="F54" s="152">
        <v>11604</v>
      </c>
      <c r="G54" s="152">
        <v>8216</v>
      </c>
      <c r="H54" s="152">
        <v>6151</v>
      </c>
      <c r="I54" s="152">
        <v>8641</v>
      </c>
      <c r="J54" s="152">
        <v>8597</v>
      </c>
      <c r="K54" s="152">
        <v>10628</v>
      </c>
      <c r="L54" s="152">
        <v>11889</v>
      </c>
      <c r="M54" s="152">
        <v>10235.209000000001</v>
      </c>
    </row>
    <row r="55" spans="1:13" ht="15.65" customHeight="1" x14ac:dyDescent="0.35">
      <c r="A55" s="3"/>
      <c r="B55" s="77"/>
      <c r="C55" s="77"/>
      <c r="D55" s="77"/>
      <c r="M55" s="77"/>
    </row>
    <row r="56" spans="1:13" ht="15.65" customHeight="1" x14ac:dyDescent="0.35">
      <c r="A56" s="27" t="s">
        <v>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4.5" customHeight="1" x14ac:dyDescent="0.35">
      <c r="A57" s="3" t="s">
        <v>44</v>
      </c>
      <c r="B57" s="154">
        <v>87</v>
      </c>
      <c r="C57" s="154">
        <v>81</v>
      </c>
      <c r="D57" s="154">
        <v>46</v>
      </c>
      <c r="E57" s="154">
        <v>40</v>
      </c>
      <c r="F57" s="154">
        <v>34</v>
      </c>
      <c r="G57" s="154">
        <v>43</v>
      </c>
      <c r="H57" s="154">
        <v>40</v>
      </c>
      <c r="I57" s="154">
        <v>41</v>
      </c>
      <c r="J57" s="154">
        <v>42</v>
      </c>
      <c r="K57" s="154">
        <v>47</v>
      </c>
      <c r="L57" s="154">
        <v>44</v>
      </c>
      <c r="M57" s="154">
        <v>64.152000000000001</v>
      </c>
    </row>
    <row r="58" spans="1:13" ht="14.5" customHeight="1" x14ac:dyDescent="0.35">
      <c r="A58" s="3" t="s">
        <v>45</v>
      </c>
      <c r="B58" s="154">
        <v>2923</v>
      </c>
      <c r="C58" s="154">
        <v>4773</v>
      </c>
      <c r="D58" s="154">
        <v>4311</v>
      </c>
      <c r="E58" s="154">
        <v>3358</v>
      </c>
      <c r="F58" s="154">
        <v>2567</v>
      </c>
      <c r="G58" s="154">
        <v>3130</v>
      </c>
      <c r="H58" s="154">
        <v>2305</v>
      </c>
      <c r="I58" s="154">
        <v>2315</v>
      </c>
      <c r="J58" s="154">
        <v>3287</v>
      </c>
      <c r="K58" s="154">
        <v>4656</v>
      </c>
      <c r="L58" s="154">
        <v>3615</v>
      </c>
      <c r="M58" s="154">
        <v>5011.9319999999998</v>
      </c>
    </row>
    <row r="59" spans="1:13" ht="14.5" customHeight="1" x14ac:dyDescent="0.35">
      <c r="A59" s="25" t="s">
        <v>46</v>
      </c>
      <c r="B59" s="154">
        <v>38</v>
      </c>
      <c r="C59" s="154">
        <v>51</v>
      </c>
      <c r="D59" s="154">
        <v>54</v>
      </c>
      <c r="E59" s="154">
        <v>33</v>
      </c>
      <c r="F59" s="154">
        <v>21</v>
      </c>
      <c r="G59" s="154">
        <v>53</v>
      </c>
      <c r="H59" s="154">
        <v>16</v>
      </c>
      <c r="I59" s="154">
        <v>16</v>
      </c>
      <c r="J59" s="154">
        <v>47</v>
      </c>
      <c r="K59" s="154">
        <v>30</v>
      </c>
      <c r="L59" s="154">
        <v>20</v>
      </c>
      <c r="M59" s="154">
        <v>51.872</v>
      </c>
    </row>
    <row r="60" spans="1:13" ht="14.5" customHeight="1" x14ac:dyDescent="0.35">
      <c r="A60" s="26" t="s">
        <v>49</v>
      </c>
      <c r="B60" s="152">
        <v>3048</v>
      </c>
      <c r="C60" s="152">
        <v>4905</v>
      </c>
      <c r="D60" s="152">
        <v>4410</v>
      </c>
      <c r="E60" s="152">
        <v>3432</v>
      </c>
      <c r="F60" s="152">
        <v>2622</v>
      </c>
      <c r="G60" s="152">
        <v>3226</v>
      </c>
      <c r="H60" s="152">
        <v>2361</v>
      </c>
      <c r="I60" s="152">
        <v>2373</v>
      </c>
      <c r="J60" s="152">
        <v>3375</v>
      </c>
      <c r="K60" s="152">
        <v>4733</v>
      </c>
      <c r="L60" s="152">
        <v>3679</v>
      </c>
      <c r="M60" s="152">
        <v>5127.866</v>
      </c>
    </row>
    <row r="61" spans="1:13" ht="14.5" customHeight="1" x14ac:dyDescent="0.3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4.5" customHeight="1" x14ac:dyDescent="0.3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4.5" customHeight="1" x14ac:dyDescent="0.35">
      <c r="A63" s="3" t="s">
        <v>44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</row>
    <row r="64" spans="1:13" ht="14.5" customHeight="1" x14ac:dyDescent="0.35">
      <c r="A64" s="3" t="s">
        <v>45</v>
      </c>
      <c r="B64" s="154">
        <v>2784</v>
      </c>
      <c r="C64" s="154">
        <v>2556</v>
      </c>
      <c r="D64" s="154">
        <v>2135</v>
      </c>
      <c r="E64" s="154">
        <v>2382</v>
      </c>
      <c r="F64" s="154">
        <v>2464</v>
      </c>
      <c r="G64" s="154">
        <v>2376</v>
      </c>
      <c r="H64" s="154">
        <v>2011</v>
      </c>
      <c r="I64" s="154">
        <v>1779</v>
      </c>
      <c r="J64" s="154">
        <v>2294</v>
      </c>
      <c r="K64" s="154">
        <v>2295</v>
      </c>
      <c r="L64" s="154">
        <v>2832</v>
      </c>
      <c r="M64" s="154">
        <v>2144.665</v>
      </c>
    </row>
    <row r="65" spans="1:13" ht="14.5" customHeight="1" x14ac:dyDescent="0.35">
      <c r="A65" s="25" t="s">
        <v>46</v>
      </c>
      <c r="B65" s="154">
        <v>324</v>
      </c>
      <c r="C65" s="154">
        <v>252</v>
      </c>
      <c r="D65" s="154">
        <v>217</v>
      </c>
      <c r="E65" s="154">
        <v>229</v>
      </c>
      <c r="F65" s="154">
        <v>237</v>
      </c>
      <c r="G65" s="154">
        <v>200</v>
      </c>
      <c r="H65" s="154">
        <v>177</v>
      </c>
      <c r="I65" s="154">
        <v>170</v>
      </c>
      <c r="J65" s="154">
        <v>221</v>
      </c>
      <c r="K65" s="154">
        <v>229</v>
      </c>
      <c r="L65" s="154">
        <v>295</v>
      </c>
      <c r="M65" s="154">
        <v>196.047</v>
      </c>
    </row>
    <row r="66" spans="1:13" ht="14.5" customHeight="1" x14ac:dyDescent="0.35">
      <c r="A66" s="27" t="s">
        <v>4</v>
      </c>
      <c r="B66" s="152">
        <v>3108</v>
      </c>
      <c r="C66" s="152">
        <v>2808</v>
      </c>
      <c r="D66" s="152">
        <v>2352</v>
      </c>
      <c r="E66" s="152">
        <v>2611</v>
      </c>
      <c r="F66" s="152">
        <v>2701</v>
      </c>
      <c r="G66" s="152">
        <v>2576</v>
      </c>
      <c r="H66" s="152">
        <v>2188</v>
      </c>
      <c r="I66" s="152">
        <v>1949</v>
      </c>
      <c r="J66" s="152">
        <v>2514</v>
      </c>
      <c r="K66" s="152">
        <v>2524</v>
      </c>
      <c r="L66" s="152">
        <v>3128</v>
      </c>
      <c r="M66" s="152">
        <v>2340.712</v>
      </c>
    </row>
    <row r="67" spans="1:13" ht="14.5" customHeight="1" x14ac:dyDescent="0.3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4.5" customHeight="1" x14ac:dyDescent="0.3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4.5" customHeight="1" x14ac:dyDescent="0.35">
      <c r="A69" s="3" t="s">
        <v>44</v>
      </c>
      <c r="B69" s="154">
        <v>0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</row>
    <row r="70" spans="1:13" ht="14.5" customHeight="1" x14ac:dyDescent="0.35">
      <c r="A70" s="3" t="s">
        <v>45</v>
      </c>
      <c r="B70" s="154">
        <v>1078</v>
      </c>
      <c r="C70" s="154">
        <v>1076</v>
      </c>
      <c r="D70" s="154">
        <v>1102</v>
      </c>
      <c r="E70" s="154">
        <v>825</v>
      </c>
      <c r="F70" s="154">
        <v>1088</v>
      </c>
      <c r="G70" s="154">
        <v>1147</v>
      </c>
      <c r="H70" s="154">
        <v>832</v>
      </c>
      <c r="I70" s="154">
        <v>877</v>
      </c>
      <c r="J70" s="154">
        <v>1115</v>
      </c>
      <c r="K70" s="154">
        <v>897</v>
      </c>
      <c r="L70" s="154">
        <v>897</v>
      </c>
      <c r="M70" s="154">
        <v>1006.828</v>
      </c>
    </row>
    <row r="71" spans="1:13" ht="14.5" customHeight="1" x14ac:dyDescent="0.35">
      <c r="A71" s="25" t="s">
        <v>46</v>
      </c>
      <c r="B71" s="154">
        <v>14</v>
      </c>
      <c r="C71" s="154">
        <v>10</v>
      </c>
      <c r="D71" s="154">
        <v>18</v>
      </c>
      <c r="E71" s="154">
        <v>7</v>
      </c>
      <c r="F71" s="154">
        <v>14</v>
      </c>
      <c r="G71" s="154">
        <v>20</v>
      </c>
      <c r="H71" s="154">
        <v>8</v>
      </c>
      <c r="I71" s="154">
        <v>6</v>
      </c>
      <c r="J71" s="154">
        <v>17</v>
      </c>
      <c r="K71" s="154">
        <v>5</v>
      </c>
      <c r="L71" s="154">
        <v>7</v>
      </c>
      <c r="M71" s="154">
        <v>19.199000000000002</v>
      </c>
    </row>
    <row r="72" spans="1:13" ht="14.5" customHeight="1" x14ac:dyDescent="0.35">
      <c r="A72" s="26" t="s">
        <v>51</v>
      </c>
      <c r="B72" s="152">
        <v>1093</v>
      </c>
      <c r="C72" s="152">
        <v>1087</v>
      </c>
      <c r="D72" s="152">
        <v>1120</v>
      </c>
      <c r="E72" s="152">
        <v>832</v>
      </c>
      <c r="F72" s="152">
        <v>1102</v>
      </c>
      <c r="G72" s="152">
        <v>1167</v>
      </c>
      <c r="H72" s="152">
        <v>840</v>
      </c>
      <c r="I72" s="152">
        <v>883</v>
      </c>
      <c r="J72" s="152">
        <v>1132</v>
      </c>
      <c r="K72" s="152">
        <v>903</v>
      </c>
      <c r="L72" s="152">
        <v>904</v>
      </c>
      <c r="M72" s="152">
        <v>1026.098</v>
      </c>
    </row>
    <row r="73" spans="1:13" ht="14.5" customHeight="1" x14ac:dyDescent="0.35">
      <c r="A73" s="319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ht="14.5" customHeight="1" x14ac:dyDescent="0.3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14.5" customHeight="1" x14ac:dyDescent="0.35">
      <c r="A75" s="3" t="s">
        <v>44</v>
      </c>
      <c r="B75" s="154">
        <v>58</v>
      </c>
      <c r="C75" s="154">
        <v>66</v>
      </c>
      <c r="D75" s="154">
        <v>77</v>
      </c>
      <c r="E75" s="154">
        <v>66</v>
      </c>
      <c r="F75" s="154">
        <v>75</v>
      </c>
      <c r="G75" s="154">
        <v>91</v>
      </c>
      <c r="H75" s="154">
        <v>68</v>
      </c>
      <c r="I75" s="154">
        <v>63</v>
      </c>
      <c r="J75" s="154">
        <v>48</v>
      </c>
      <c r="K75" s="154">
        <v>41</v>
      </c>
      <c r="L75" s="154">
        <v>35</v>
      </c>
      <c r="M75" s="154">
        <v>31.015999999999998</v>
      </c>
    </row>
    <row r="76" spans="1:13" ht="14.5" customHeight="1" x14ac:dyDescent="0.35">
      <c r="A76" s="3" t="s">
        <v>45</v>
      </c>
      <c r="B76" s="154">
        <v>1199</v>
      </c>
      <c r="C76" s="154">
        <v>1874</v>
      </c>
      <c r="D76" s="154">
        <v>1436</v>
      </c>
      <c r="E76" s="154">
        <v>1665</v>
      </c>
      <c r="F76" s="154">
        <v>1335</v>
      </c>
      <c r="G76" s="154">
        <v>1850</v>
      </c>
      <c r="H76" s="154">
        <v>1249</v>
      </c>
      <c r="I76" s="154">
        <v>1327</v>
      </c>
      <c r="J76" s="154">
        <v>1180</v>
      </c>
      <c r="K76" s="154">
        <v>1156</v>
      </c>
      <c r="L76" s="154">
        <v>1385</v>
      </c>
      <c r="M76" s="154">
        <v>985.55799999999999</v>
      </c>
    </row>
    <row r="77" spans="1:13" ht="14.5" customHeight="1" x14ac:dyDescent="0.35">
      <c r="A77" s="25" t="s">
        <v>46</v>
      </c>
      <c r="B77" s="154">
        <v>26</v>
      </c>
      <c r="C77" s="154">
        <v>48</v>
      </c>
      <c r="D77" s="154">
        <v>33</v>
      </c>
      <c r="E77" s="154">
        <v>47</v>
      </c>
      <c r="F77" s="154">
        <v>33</v>
      </c>
      <c r="G77" s="154">
        <v>52</v>
      </c>
      <c r="H77" s="154">
        <v>30</v>
      </c>
      <c r="I77" s="154">
        <v>36</v>
      </c>
      <c r="J77" s="154">
        <v>27</v>
      </c>
      <c r="K77" s="154">
        <v>32</v>
      </c>
      <c r="L77" s="154">
        <v>40</v>
      </c>
      <c r="M77" s="154">
        <v>29.003</v>
      </c>
    </row>
    <row r="78" spans="1:13" ht="14.5" customHeight="1" x14ac:dyDescent="0.35">
      <c r="A78" s="26" t="s">
        <v>670</v>
      </c>
      <c r="B78" s="152">
        <v>1283</v>
      </c>
      <c r="C78" s="152">
        <v>1988</v>
      </c>
      <c r="D78" s="152">
        <v>1546</v>
      </c>
      <c r="E78" s="152">
        <v>1779</v>
      </c>
      <c r="F78" s="152">
        <v>1442</v>
      </c>
      <c r="G78" s="152">
        <v>1994</v>
      </c>
      <c r="H78" s="152">
        <v>1348</v>
      </c>
      <c r="I78" s="152">
        <v>1426</v>
      </c>
      <c r="J78" s="152">
        <v>1255</v>
      </c>
      <c r="K78" s="152">
        <v>1229</v>
      </c>
      <c r="L78" s="152">
        <v>1460</v>
      </c>
      <c r="M78" s="152">
        <v>1045.577</v>
      </c>
    </row>
    <row r="79" spans="1:13" ht="14.5" customHeight="1" x14ac:dyDescent="0.3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14.5" customHeight="1" x14ac:dyDescent="0.3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4.5" customHeight="1" x14ac:dyDescent="0.35">
      <c r="A81" s="3" t="s">
        <v>44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</row>
    <row r="82" spans="1:13" ht="14.5" customHeight="1" x14ac:dyDescent="0.35">
      <c r="A82" s="3" t="s">
        <v>45</v>
      </c>
      <c r="B82" s="154">
        <v>732</v>
      </c>
      <c r="C82" s="154">
        <v>659</v>
      </c>
      <c r="D82" s="154">
        <v>653</v>
      </c>
      <c r="E82" s="154">
        <v>650</v>
      </c>
      <c r="F82" s="154">
        <v>645</v>
      </c>
      <c r="G82" s="154">
        <v>634</v>
      </c>
      <c r="H82" s="154">
        <v>615</v>
      </c>
      <c r="I82" s="154">
        <v>595</v>
      </c>
      <c r="J82" s="154">
        <v>570</v>
      </c>
      <c r="K82" s="154">
        <v>548</v>
      </c>
      <c r="L82" s="154">
        <v>596</v>
      </c>
      <c r="M82" s="154">
        <v>416.34</v>
      </c>
    </row>
    <row r="83" spans="1:13" ht="14.5" customHeight="1" x14ac:dyDescent="0.35">
      <c r="A83" s="25" t="s">
        <v>46</v>
      </c>
      <c r="B83" s="154">
        <v>32</v>
      </c>
      <c r="C83" s="154">
        <v>31</v>
      </c>
      <c r="D83" s="154">
        <v>30</v>
      </c>
      <c r="E83" s="154">
        <v>33</v>
      </c>
      <c r="F83" s="154">
        <v>29</v>
      </c>
      <c r="G83" s="154">
        <v>31</v>
      </c>
      <c r="H83" s="154">
        <v>27</v>
      </c>
      <c r="I83" s="154">
        <v>31</v>
      </c>
      <c r="J83" s="154">
        <v>28</v>
      </c>
      <c r="K83" s="154">
        <v>23</v>
      </c>
      <c r="L83" s="154">
        <v>28</v>
      </c>
      <c r="M83" s="154">
        <v>22.648</v>
      </c>
    </row>
    <row r="84" spans="1:13" ht="14.5" customHeight="1" x14ac:dyDescent="0.35">
      <c r="A84" s="27" t="s">
        <v>5</v>
      </c>
      <c r="B84" s="152">
        <v>763</v>
      </c>
      <c r="C84" s="152">
        <v>690</v>
      </c>
      <c r="D84" s="152">
        <v>683</v>
      </c>
      <c r="E84" s="152">
        <v>682</v>
      </c>
      <c r="F84" s="152">
        <v>674</v>
      </c>
      <c r="G84" s="152">
        <v>666</v>
      </c>
      <c r="H84" s="152">
        <v>642</v>
      </c>
      <c r="I84" s="152">
        <v>626</v>
      </c>
      <c r="J84" s="152">
        <v>598</v>
      </c>
      <c r="K84" s="152">
        <v>571</v>
      </c>
      <c r="L84" s="152">
        <v>624</v>
      </c>
      <c r="M84" s="152">
        <v>438.988</v>
      </c>
    </row>
    <row r="85" spans="1:13" ht="14.5" customHeight="1" thickBot="1" x14ac:dyDescent="0.4">
      <c r="A85" s="3"/>
    </row>
    <row r="86" spans="1:13" ht="14.5" customHeight="1" thickBot="1" x14ac:dyDescent="0.4">
      <c r="A86" s="26" t="s">
        <v>53</v>
      </c>
      <c r="B86" s="184">
        <v>43101</v>
      </c>
      <c r="C86" s="182">
        <v>43132</v>
      </c>
      <c r="D86" s="182">
        <v>43160</v>
      </c>
      <c r="E86" s="182">
        <v>43191</v>
      </c>
      <c r="F86" s="182">
        <v>43221</v>
      </c>
      <c r="G86" s="182">
        <v>43252</v>
      </c>
      <c r="H86" s="182">
        <v>43282</v>
      </c>
      <c r="I86" s="182">
        <v>43313</v>
      </c>
      <c r="J86" s="182">
        <v>43344</v>
      </c>
      <c r="K86" s="182">
        <v>43374</v>
      </c>
      <c r="L86" s="182">
        <v>43405</v>
      </c>
      <c r="M86" s="183">
        <v>43435</v>
      </c>
    </row>
    <row r="87" spans="1:13" ht="14.5" customHeight="1" x14ac:dyDescent="0.35">
      <c r="A87" s="3" t="s">
        <v>44</v>
      </c>
      <c r="B87" s="154">
        <v>1343</v>
      </c>
      <c r="C87" s="154">
        <v>1971</v>
      </c>
      <c r="D87" s="154">
        <v>1395</v>
      </c>
      <c r="E87" s="157">
        <v>1070</v>
      </c>
      <c r="F87" s="154">
        <v>1092</v>
      </c>
      <c r="G87" s="154">
        <v>1035</v>
      </c>
      <c r="H87" s="157">
        <v>845</v>
      </c>
      <c r="I87" s="157">
        <v>931</v>
      </c>
      <c r="J87" s="157">
        <v>1048</v>
      </c>
      <c r="K87" s="157">
        <v>1169</v>
      </c>
      <c r="L87" s="157">
        <v>1059</v>
      </c>
      <c r="M87" s="154">
        <v>1151.9960000000001</v>
      </c>
    </row>
    <row r="88" spans="1:13" ht="14.5" customHeight="1" x14ac:dyDescent="0.35">
      <c r="A88" s="3" t="s">
        <v>45</v>
      </c>
      <c r="B88" s="154">
        <v>16797</v>
      </c>
      <c r="C88" s="154">
        <v>24313</v>
      </c>
      <c r="D88" s="154">
        <v>18710</v>
      </c>
      <c r="E88" s="154">
        <v>15335</v>
      </c>
      <c r="F88" s="154">
        <v>18358</v>
      </c>
      <c r="G88" s="154">
        <v>16156</v>
      </c>
      <c r="H88" s="154">
        <v>12198</v>
      </c>
      <c r="I88" s="154">
        <v>14440</v>
      </c>
      <c r="J88" s="154">
        <v>15730</v>
      </c>
      <c r="K88" s="154">
        <v>18790</v>
      </c>
      <c r="L88" s="154">
        <v>19909</v>
      </c>
      <c r="M88" s="154">
        <v>18361.97</v>
      </c>
    </row>
    <row r="89" spans="1:13" ht="14.5" customHeight="1" x14ac:dyDescent="0.35">
      <c r="A89" s="25" t="s">
        <v>46</v>
      </c>
      <c r="B89" s="154">
        <v>839</v>
      </c>
      <c r="C89" s="154">
        <v>1010</v>
      </c>
      <c r="D89" s="154">
        <v>719</v>
      </c>
      <c r="E89" s="154">
        <v>596</v>
      </c>
      <c r="F89" s="154">
        <v>696</v>
      </c>
      <c r="G89" s="154">
        <v>653</v>
      </c>
      <c r="H89" s="154">
        <v>487</v>
      </c>
      <c r="I89" s="154">
        <v>527</v>
      </c>
      <c r="J89" s="154">
        <v>695</v>
      </c>
      <c r="K89" s="154">
        <v>630</v>
      </c>
      <c r="L89" s="154">
        <v>716</v>
      </c>
      <c r="M89" s="154">
        <v>700.48500000000001</v>
      </c>
    </row>
    <row r="90" spans="1:13" ht="14.5" customHeight="1" x14ac:dyDescent="0.35">
      <c r="A90" s="26" t="s">
        <v>13</v>
      </c>
      <c r="B90" s="152">
        <v>18979</v>
      </c>
      <c r="C90" s="152">
        <v>27294</v>
      </c>
      <c r="D90" s="152">
        <v>20824</v>
      </c>
      <c r="E90" s="152">
        <v>17001</v>
      </c>
      <c r="F90" s="152">
        <v>20146</v>
      </c>
      <c r="G90" s="152">
        <v>17845</v>
      </c>
      <c r="H90" s="152">
        <v>13530</v>
      </c>
      <c r="I90" s="152">
        <v>15899</v>
      </c>
      <c r="J90" s="152">
        <v>17472</v>
      </c>
      <c r="K90" s="152">
        <v>20589</v>
      </c>
      <c r="L90" s="152">
        <v>21684</v>
      </c>
      <c r="M90" s="152">
        <v>20214.45</v>
      </c>
    </row>
    <row r="91" spans="1:13" ht="14.5" customHeight="1" x14ac:dyDescent="0.35"/>
    <row r="92" spans="1:13" ht="27" customHeight="1" x14ac:dyDescent="0.35">
      <c r="A92" s="335" t="s">
        <v>919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</row>
    <row r="93" spans="1:13" ht="29.15" customHeight="1" x14ac:dyDescent="0.35">
      <c r="A93" s="179">
        <v>2017</v>
      </c>
      <c r="B93" s="341" t="s">
        <v>671</v>
      </c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</row>
    <row r="94" spans="1:13" ht="15" thickBot="1" x14ac:dyDescent="0.4">
      <c r="A94" s="3"/>
    </row>
    <row r="95" spans="1:13" ht="15.65" customHeight="1" thickBot="1" x14ac:dyDescent="0.4">
      <c r="A95" s="26" t="s">
        <v>0</v>
      </c>
      <c r="B95" s="184">
        <v>42736</v>
      </c>
      <c r="C95" s="182">
        <v>42767</v>
      </c>
      <c r="D95" s="182">
        <v>42795</v>
      </c>
      <c r="E95" s="182">
        <v>42826</v>
      </c>
      <c r="F95" s="182">
        <v>42856</v>
      </c>
      <c r="G95" s="182">
        <v>42887</v>
      </c>
      <c r="H95" s="182">
        <v>42917</v>
      </c>
      <c r="I95" s="182">
        <v>42948</v>
      </c>
      <c r="J95" s="182">
        <v>42979</v>
      </c>
      <c r="K95" s="182">
        <v>43009</v>
      </c>
      <c r="L95" s="182">
        <v>43040</v>
      </c>
      <c r="M95" s="183">
        <v>43070</v>
      </c>
    </row>
    <row r="96" spans="1:13" x14ac:dyDescent="0.35">
      <c r="A96" s="3" t="s">
        <v>44</v>
      </c>
      <c r="B96" s="154">
        <v>1149</v>
      </c>
      <c r="C96" s="154">
        <v>1309</v>
      </c>
      <c r="D96" s="154">
        <v>1244.4760000000001</v>
      </c>
      <c r="E96" s="154">
        <v>1256</v>
      </c>
      <c r="F96" s="154">
        <v>926</v>
      </c>
      <c r="G96" s="154">
        <v>829</v>
      </c>
      <c r="H96" s="154">
        <v>603</v>
      </c>
      <c r="I96" s="154">
        <v>728</v>
      </c>
      <c r="J96" s="154">
        <v>962</v>
      </c>
      <c r="K96" s="154">
        <v>1051</v>
      </c>
      <c r="L96" s="154">
        <v>960.69</v>
      </c>
      <c r="M96" s="154">
        <v>855</v>
      </c>
    </row>
    <row r="97" spans="1:13" x14ac:dyDescent="0.35">
      <c r="A97" s="3" t="s">
        <v>45</v>
      </c>
      <c r="B97" s="154">
        <v>6904</v>
      </c>
      <c r="C97" s="154">
        <v>8874</v>
      </c>
      <c r="D97" s="154">
        <v>7066.741</v>
      </c>
      <c r="E97" s="154">
        <v>6700</v>
      </c>
      <c r="F97" s="154">
        <v>7641</v>
      </c>
      <c r="G97" s="154">
        <v>6257</v>
      </c>
      <c r="H97" s="223">
        <v>5482</v>
      </c>
      <c r="I97" s="154">
        <v>6815</v>
      </c>
      <c r="J97" s="154">
        <v>6996</v>
      </c>
      <c r="K97" s="154">
        <v>6314</v>
      </c>
      <c r="L97" s="154">
        <v>8100.7629999999999</v>
      </c>
      <c r="M97" s="154">
        <v>5835</v>
      </c>
    </row>
    <row r="98" spans="1:13" x14ac:dyDescent="0.35">
      <c r="A98" s="3" t="s">
        <v>46</v>
      </c>
      <c r="B98" s="154">
        <v>339</v>
      </c>
      <c r="C98" s="154">
        <v>370</v>
      </c>
      <c r="D98" s="154">
        <f>54.666+336.018</f>
        <v>390.68399999999997</v>
      </c>
      <c r="E98" s="154">
        <v>309</v>
      </c>
      <c r="F98" s="154">
        <v>348</v>
      </c>
      <c r="G98" s="154">
        <v>372</v>
      </c>
      <c r="H98" s="223">
        <v>194</v>
      </c>
      <c r="I98" s="154">
        <v>210</v>
      </c>
      <c r="J98" s="154">
        <v>233</v>
      </c>
      <c r="K98" s="154">
        <v>260</v>
      </c>
      <c r="L98" s="154">
        <v>286.62099999999998</v>
      </c>
      <c r="M98" s="154">
        <v>213</v>
      </c>
    </row>
    <row r="99" spans="1:13" ht="14.5" customHeight="1" x14ac:dyDescent="0.35">
      <c r="A99" s="26" t="s">
        <v>48</v>
      </c>
      <c r="B99" s="152">
        <v>8391</v>
      </c>
      <c r="C99" s="152">
        <v>10553</v>
      </c>
      <c r="D99" s="152">
        <v>8701.9009999999998</v>
      </c>
      <c r="E99" s="152">
        <v>8264</v>
      </c>
      <c r="F99" s="152">
        <v>8916</v>
      </c>
      <c r="G99" s="152">
        <v>7457</v>
      </c>
      <c r="H99" s="152">
        <v>6279</v>
      </c>
      <c r="I99" s="152">
        <v>7753</v>
      </c>
      <c r="J99" s="152">
        <v>8190</v>
      </c>
      <c r="K99" s="152">
        <v>7624</v>
      </c>
      <c r="L99" s="152">
        <v>9348.0740000000005</v>
      </c>
      <c r="M99" s="152">
        <v>6903</v>
      </c>
    </row>
    <row r="100" spans="1:13" x14ac:dyDescent="0.35">
      <c r="A100" s="3"/>
      <c r="B100" s="77"/>
      <c r="C100" s="77"/>
      <c r="D100" s="77"/>
      <c r="M100" s="77"/>
    </row>
    <row r="101" spans="1:13" x14ac:dyDescent="0.35">
      <c r="A101" s="27" t="s">
        <v>1</v>
      </c>
      <c r="B101" s="77"/>
      <c r="C101" s="77"/>
      <c r="D101" s="77"/>
      <c r="M101" s="77"/>
    </row>
    <row r="102" spans="1:13" x14ac:dyDescent="0.35">
      <c r="A102" s="3" t="s">
        <v>44</v>
      </c>
      <c r="B102" s="154">
        <v>48</v>
      </c>
      <c r="C102" s="154">
        <v>62</v>
      </c>
      <c r="D102" s="154">
        <v>67.036000000000001</v>
      </c>
      <c r="E102" s="154">
        <v>49</v>
      </c>
      <c r="F102" s="154">
        <v>48</v>
      </c>
      <c r="G102" s="154">
        <v>57</v>
      </c>
      <c r="H102" s="154">
        <v>50</v>
      </c>
      <c r="I102" s="154">
        <v>59</v>
      </c>
      <c r="J102" s="154">
        <v>62</v>
      </c>
      <c r="K102" s="154">
        <v>58</v>
      </c>
      <c r="L102" s="154">
        <v>68.144000000000005</v>
      </c>
      <c r="M102" s="154">
        <v>64</v>
      </c>
    </row>
    <row r="103" spans="1:13" x14ac:dyDescent="0.35">
      <c r="A103" s="3" t="s">
        <v>45</v>
      </c>
      <c r="B103" s="154">
        <v>2435</v>
      </c>
      <c r="C103" s="154">
        <v>2463</v>
      </c>
      <c r="D103" s="154">
        <v>3095.98</v>
      </c>
      <c r="E103" s="154">
        <v>2537</v>
      </c>
      <c r="F103" s="154">
        <v>2288</v>
      </c>
      <c r="G103" s="154">
        <v>3078</v>
      </c>
      <c r="H103" s="154">
        <v>2029</v>
      </c>
      <c r="I103" s="154">
        <v>2612</v>
      </c>
      <c r="J103" s="154">
        <v>2964</v>
      </c>
      <c r="K103" s="154">
        <v>2165</v>
      </c>
      <c r="L103" s="154">
        <v>2637.9520000000002</v>
      </c>
      <c r="M103" s="154">
        <v>2836</v>
      </c>
    </row>
    <row r="104" spans="1:13" x14ac:dyDescent="0.35">
      <c r="A104" s="25" t="s">
        <v>46</v>
      </c>
      <c r="B104" s="154">
        <v>13</v>
      </c>
      <c r="C104" s="154">
        <v>12</v>
      </c>
      <c r="D104" s="154">
        <f>12.861+12.864</f>
        <v>25.725000000000001</v>
      </c>
      <c r="E104" s="154">
        <v>11</v>
      </c>
      <c r="F104" s="154">
        <v>12</v>
      </c>
      <c r="G104" s="154">
        <v>27</v>
      </c>
      <c r="H104" s="154">
        <v>12</v>
      </c>
      <c r="I104" s="154">
        <v>15</v>
      </c>
      <c r="J104" s="154">
        <v>57</v>
      </c>
      <c r="K104" s="154">
        <v>18</v>
      </c>
      <c r="L104" s="154">
        <v>18.614999999999998</v>
      </c>
      <c r="M104" s="154">
        <v>63</v>
      </c>
    </row>
    <row r="105" spans="1:13" x14ac:dyDescent="0.35">
      <c r="A105" s="26" t="s">
        <v>49</v>
      </c>
      <c r="B105" s="152">
        <v>2495</v>
      </c>
      <c r="C105" s="152">
        <v>2538</v>
      </c>
      <c r="D105" s="152">
        <v>3188.74</v>
      </c>
      <c r="E105" s="152">
        <v>2597</v>
      </c>
      <c r="F105" s="152">
        <v>2347</v>
      </c>
      <c r="G105" s="152">
        <v>3162</v>
      </c>
      <c r="H105" s="152">
        <v>2092</v>
      </c>
      <c r="I105" s="152">
        <v>2687</v>
      </c>
      <c r="J105" s="152">
        <v>3083</v>
      </c>
      <c r="K105" s="152">
        <v>2241</v>
      </c>
      <c r="L105" s="152">
        <v>2724.7109999999998</v>
      </c>
      <c r="M105" s="152">
        <v>2963</v>
      </c>
    </row>
    <row r="106" spans="1:13" x14ac:dyDescent="0.35">
      <c r="A106" s="2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x14ac:dyDescent="0.35">
      <c r="A107" s="26" t="s">
        <v>50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x14ac:dyDescent="0.35">
      <c r="A108" s="3" t="s">
        <v>44</v>
      </c>
      <c r="B108" s="154">
        <v>0</v>
      </c>
      <c r="C108" s="154">
        <v>0</v>
      </c>
      <c r="D108" s="154">
        <v>0</v>
      </c>
      <c r="E108" s="154">
        <v>0</v>
      </c>
      <c r="F108" s="154">
        <v>0</v>
      </c>
      <c r="G108" s="154">
        <v>0</v>
      </c>
      <c r="H108" s="154">
        <v>0</v>
      </c>
      <c r="I108" s="154">
        <v>0</v>
      </c>
      <c r="J108" s="154">
        <v>0</v>
      </c>
      <c r="K108" s="154">
        <v>0</v>
      </c>
      <c r="L108" s="154">
        <v>0</v>
      </c>
      <c r="M108" s="154">
        <v>0</v>
      </c>
    </row>
    <row r="109" spans="1:13" x14ac:dyDescent="0.35">
      <c r="A109" s="3" t="s">
        <v>45</v>
      </c>
      <c r="B109" s="154">
        <v>2135</v>
      </c>
      <c r="C109" s="154">
        <v>2168</v>
      </c>
      <c r="D109" s="154">
        <v>2170.9569999999999</v>
      </c>
      <c r="E109" s="154">
        <v>2161</v>
      </c>
      <c r="F109" s="154">
        <v>2364</v>
      </c>
      <c r="G109" s="154">
        <v>2389</v>
      </c>
      <c r="H109" s="154">
        <v>2372</v>
      </c>
      <c r="I109" s="154">
        <v>2550</v>
      </c>
      <c r="J109" s="154">
        <v>2405</v>
      </c>
      <c r="K109" s="154">
        <v>2178</v>
      </c>
      <c r="L109" s="154">
        <v>2431.239</v>
      </c>
      <c r="M109" s="154">
        <v>2137</v>
      </c>
    </row>
    <row r="110" spans="1:13" x14ac:dyDescent="0.35">
      <c r="A110" s="25" t="s">
        <v>46</v>
      </c>
      <c r="B110" s="154">
        <v>404</v>
      </c>
      <c r="C110" s="154">
        <v>321</v>
      </c>
      <c r="D110" s="154">
        <f>290.474+3.185</f>
        <v>293.65899999999999</v>
      </c>
      <c r="E110" s="154">
        <v>378</v>
      </c>
      <c r="F110" s="154">
        <v>306</v>
      </c>
      <c r="G110" s="154">
        <v>285</v>
      </c>
      <c r="H110" s="154">
        <v>239</v>
      </c>
      <c r="I110" s="154">
        <v>241</v>
      </c>
      <c r="J110" s="154">
        <v>259</v>
      </c>
      <c r="K110" s="154">
        <v>217</v>
      </c>
      <c r="L110" s="154">
        <v>259.483</v>
      </c>
      <c r="M110" s="154">
        <v>243</v>
      </c>
    </row>
    <row r="111" spans="1:13" x14ac:dyDescent="0.35">
      <c r="A111" s="27" t="s">
        <v>4</v>
      </c>
      <c r="B111" s="152">
        <v>2539</v>
      </c>
      <c r="C111" s="152">
        <v>2490</v>
      </c>
      <c r="D111" s="152">
        <v>2464.616</v>
      </c>
      <c r="E111" s="152">
        <v>2539</v>
      </c>
      <c r="F111" s="152">
        <v>2670</v>
      </c>
      <c r="G111" s="152">
        <v>2674</v>
      </c>
      <c r="H111" s="152">
        <v>2610</v>
      </c>
      <c r="I111" s="152">
        <v>2790</v>
      </c>
      <c r="J111" s="152">
        <v>2664</v>
      </c>
      <c r="K111" s="152">
        <v>2395</v>
      </c>
      <c r="L111" s="152">
        <v>2690.7220000000002</v>
      </c>
      <c r="M111" s="152">
        <v>2380</v>
      </c>
    </row>
    <row r="112" spans="1:13" x14ac:dyDescent="0.35">
      <c r="A112" s="2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x14ac:dyDescent="0.35">
      <c r="A113" s="27" t="s">
        <v>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x14ac:dyDescent="0.35">
      <c r="A114" s="3" t="s">
        <v>44</v>
      </c>
      <c r="B114" s="154">
        <v>2</v>
      </c>
      <c r="C114" s="154">
        <v>1</v>
      </c>
      <c r="D114" s="154">
        <v>0.80200000000000005</v>
      </c>
      <c r="E114" s="154">
        <v>1</v>
      </c>
      <c r="F114" s="154">
        <v>0.43099999999999999</v>
      </c>
      <c r="G114" s="154">
        <v>0.49099999999999999</v>
      </c>
      <c r="H114" s="154">
        <v>0.20100000000000001</v>
      </c>
      <c r="I114" s="154">
        <v>0.38700000000000001</v>
      </c>
      <c r="J114" s="154">
        <v>0.50600000000000001</v>
      </c>
      <c r="K114" s="311">
        <v>0</v>
      </c>
      <c r="L114" s="154">
        <v>0.19600000000000001</v>
      </c>
      <c r="M114" s="311">
        <v>0</v>
      </c>
    </row>
    <row r="115" spans="1:13" x14ac:dyDescent="0.35">
      <c r="A115" s="3" t="s">
        <v>45</v>
      </c>
      <c r="B115" s="154">
        <v>908</v>
      </c>
      <c r="C115" s="154">
        <v>755</v>
      </c>
      <c r="D115" s="154">
        <v>959.68700000000001</v>
      </c>
      <c r="E115" s="154">
        <v>778</v>
      </c>
      <c r="F115" s="154">
        <v>816</v>
      </c>
      <c r="G115" s="154">
        <v>993</v>
      </c>
      <c r="H115" s="154">
        <v>854</v>
      </c>
      <c r="I115" s="154">
        <v>809</v>
      </c>
      <c r="J115" s="154">
        <v>1235</v>
      </c>
      <c r="K115" s="154">
        <v>880</v>
      </c>
      <c r="L115" s="154">
        <v>908.63800000000003</v>
      </c>
      <c r="M115" s="154">
        <v>1009</v>
      </c>
    </row>
    <row r="116" spans="1:13" x14ac:dyDescent="0.35">
      <c r="A116" s="25" t="s">
        <v>46</v>
      </c>
      <c r="B116" s="154">
        <v>10</v>
      </c>
      <c r="C116" s="154">
        <v>8</v>
      </c>
      <c r="D116" s="154">
        <f>4.964+12.249</f>
        <v>17.213000000000001</v>
      </c>
      <c r="E116" s="154">
        <v>10</v>
      </c>
      <c r="F116" s="154">
        <v>7</v>
      </c>
      <c r="G116" s="154">
        <v>21</v>
      </c>
      <c r="H116" s="154">
        <v>9</v>
      </c>
      <c r="I116" s="154">
        <v>7</v>
      </c>
      <c r="J116" s="154">
        <v>21</v>
      </c>
      <c r="K116" s="154">
        <v>7</v>
      </c>
      <c r="L116" s="154">
        <v>6.04</v>
      </c>
      <c r="M116" s="154">
        <v>18</v>
      </c>
    </row>
    <row r="117" spans="1:13" x14ac:dyDescent="0.35">
      <c r="A117" s="26" t="s">
        <v>51</v>
      </c>
      <c r="B117" s="152">
        <v>920</v>
      </c>
      <c r="C117" s="152">
        <v>764</v>
      </c>
      <c r="D117" s="152">
        <v>977.702</v>
      </c>
      <c r="E117" s="152">
        <v>788</v>
      </c>
      <c r="F117" s="152">
        <v>823</v>
      </c>
      <c r="G117" s="152">
        <v>1014</v>
      </c>
      <c r="H117" s="152">
        <v>863</v>
      </c>
      <c r="I117" s="152">
        <v>817</v>
      </c>
      <c r="J117" s="152">
        <v>1256</v>
      </c>
      <c r="K117" s="152">
        <v>888</v>
      </c>
      <c r="L117" s="152">
        <v>914.87400000000002</v>
      </c>
      <c r="M117" s="152">
        <v>1027</v>
      </c>
    </row>
    <row r="118" spans="1:13" x14ac:dyDescent="0.35">
      <c r="A118" s="26"/>
      <c r="B118" s="77"/>
      <c r="C118" s="77"/>
      <c r="D118" s="77"/>
      <c r="E118" s="168"/>
      <c r="F118" s="77"/>
      <c r="G118" s="77"/>
      <c r="H118" s="77"/>
      <c r="I118" s="77"/>
      <c r="J118" s="77"/>
      <c r="K118" s="77"/>
      <c r="L118" s="77"/>
      <c r="M118" s="77"/>
    </row>
    <row r="119" spans="1:13" x14ac:dyDescent="0.35">
      <c r="A119" s="26" t="s">
        <v>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x14ac:dyDescent="0.35">
      <c r="A120" s="3" t="s">
        <v>44</v>
      </c>
      <c r="B120" s="154">
        <v>62</v>
      </c>
      <c r="C120" s="154">
        <v>70</v>
      </c>
      <c r="D120" s="154">
        <v>71.501999999999995</v>
      </c>
      <c r="E120" s="154">
        <v>66</v>
      </c>
      <c r="F120" s="154">
        <v>63</v>
      </c>
      <c r="G120" s="154">
        <v>84</v>
      </c>
      <c r="H120" s="154">
        <v>90</v>
      </c>
      <c r="I120" s="154">
        <v>62</v>
      </c>
      <c r="J120" s="154">
        <v>53</v>
      </c>
      <c r="K120" s="154">
        <v>49</v>
      </c>
      <c r="L120" s="154">
        <v>47.551000000000002</v>
      </c>
      <c r="M120" s="154">
        <v>34</v>
      </c>
    </row>
    <row r="121" spans="1:13" x14ac:dyDescent="0.35">
      <c r="A121" s="3" t="s">
        <v>45</v>
      </c>
      <c r="B121" s="154">
        <v>1080</v>
      </c>
      <c r="C121" s="154">
        <v>1431</v>
      </c>
      <c r="D121" s="154">
        <v>1016.633</v>
      </c>
      <c r="E121" s="154">
        <v>1454</v>
      </c>
      <c r="F121" s="154">
        <v>1100</v>
      </c>
      <c r="G121" s="154">
        <v>1610</v>
      </c>
      <c r="H121" s="154">
        <v>1524</v>
      </c>
      <c r="I121" s="154">
        <v>1287</v>
      </c>
      <c r="J121" s="154">
        <v>1043</v>
      </c>
      <c r="K121" s="154">
        <v>1092</v>
      </c>
      <c r="L121" s="154">
        <v>1470.7529999999999</v>
      </c>
      <c r="M121" s="154">
        <v>1040</v>
      </c>
    </row>
    <row r="122" spans="1:13" x14ac:dyDescent="0.35">
      <c r="A122" s="25" t="s">
        <v>46</v>
      </c>
      <c r="B122" s="154">
        <v>25</v>
      </c>
      <c r="C122" s="154">
        <v>41</v>
      </c>
      <c r="D122" s="154">
        <f>1.613+23.587</f>
        <v>25.2</v>
      </c>
      <c r="E122" s="154">
        <v>44</v>
      </c>
      <c r="F122" s="154">
        <v>21</v>
      </c>
      <c r="G122" s="154">
        <v>42</v>
      </c>
      <c r="H122" s="154">
        <v>27</v>
      </c>
      <c r="I122" s="154">
        <v>29</v>
      </c>
      <c r="J122" s="154">
        <v>27</v>
      </c>
      <c r="K122" s="154">
        <v>35</v>
      </c>
      <c r="L122" s="154">
        <v>33.49</v>
      </c>
      <c r="M122" s="154">
        <v>27</v>
      </c>
    </row>
    <row r="123" spans="1:13" x14ac:dyDescent="0.35">
      <c r="A123" s="26" t="s">
        <v>670</v>
      </c>
      <c r="B123" s="152">
        <v>1166</v>
      </c>
      <c r="C123" s="152">
        <v>1542</v>
      </c>
      <c r="D123" s="152">
        <v>1113.335</v>
      </c>
      <c r="E123" s="152">
        <v>1564</v>
      </c>
      <c r="F123" s="152">
        <v>1185</v>
      </c>
      <c r="G123" s="152">
        <v>1735</v>
      </c>
      <c r="H123" s="152">
        <v>1642</v>
      </c>
      <c r="I123" s="152">
        <v>1378</v>
      </c>
      <c r="J123" s="152">
        <v>1123</v>
      </c>
      <c r="K123" s="152">
        <v>1176</v>
      </c>
      <c r="L123" s="152">
        <v>1551.7950000000001</v>
      </c>
      <c r="M123" s="152">
        <v>1101</v>
      </c>
    </row>
    <row r="124" spans="1:13" x14ac:dyDescent="0.35">
      <c r="A124" s="26"/>
      <c r="B124" s="77"/>
      <c r="C124" s="77"/>
      <c r="D124" s="220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x14ac:dyDescent="0.35">
      <c r="A125" s="26" t="s">
        <v>52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x14ac:dyDescent="0.35">
      <c r="A126" s="3" t="s">
        <v>44</v>
      </c>
      <c r="B126" s="154">
        <v>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35">
      <c r="A127" s="3" t="s">
        <v>45</v>
      </c>
      <c r="B127" s="154">
        <v>501</v>
      </c>
      <c r="C127" s="154">
        <v>496</v>
      </c>
      <c r="D127" s="154">
        <v>467.80099999999999</v>
      </c>
      <c r="E127" s="154">
        <v>525</v>
      </c>
      <c r="F127" s="154">
        <v>510</v>
      </c>
      <c r="G127" s="154">
        <v>489</v>
      </c>
      <c r="H127" s="154">
        <v>527</v>
      </c>
      <c r="I127" s="154">
        <v>594</v>
      </c>
      <c r="J127" s="154">
        <v>633</v>
      </c>
      <c r="K127" s="154">
        <v>545</v>
      </c>
      <c r="L127" s="154">
        <v>718.30700000000002</v>
      </c>
      <c r="M127" s="154">
        <v>505</v>
      </c>
    </row>
    <row r="128" spans="1:13" x14ac:dyDescent="0.35">
      <c r="A128" s="25" t="s">
        <v>46</v>
      </c>
      <c r="B128" s="154">
        <v>25</v>
      </c>
      <c r="C128" s="154">
        <v>27</v>
      </c>
      <c r="D128" s="154">
        <f>22.708+0.026</f>
        <v>22.733999999999998</v>
      </c>
      <c r="E128" s="154">
        <v>24</v>
      </c>
      <c r="F128" s="154">
        <v>30</v>
      </c>
      <c r="G128" s="154">
        <v>23</v>
      </c>
      <c r="H128" s="154">
        <v>23</v>
      </c>
      <c r="I128" s="154">
        <v>28</v>
      </c>
      <c r="J128" s="154">
        <v>27</v>
      </c>
      <c r="K128" s="154">
        <v>21</v>
      </c>
      <c r="L128" s="154">
        <v>31.015999999999998</v>
      </c>
      <c r="M128" s="154">
        <v>26</v>
      </c>
    </row>
    <row r="129" spans="1:13" x14ac:dyDescent="0.35">
      <c r="A129" s="27" t="s">
        <v>5</v>
      </c>
      <c r="B129" s="152">
        <v>525</v>
      </c>
      <c r="C129" s="152">
        <v>523</v>
      </c>
      <c r="D129" s="152">
        <v>490.536</v>
      </c>
      <c r="E129" s="152">
        <v>548</v>
      </c>
      <c r="F129" s="152">
        <v>540</v>
      </c>
      <c r="G129" s="152">
        <v>512</v>
      </c>
      <c r="H129" s="152">
        <v>550</v>
      </c>
      <c r="I129" s="152">
        <v>622</v>
      </c>
      <c r="J129" s="152">
        <v>660</v>
      </c>
      <c r="K129" s="152">
        <v>565</v>
      </c>
      <c r="L129" s="152">
        <v>749.32299999999998</v>
      </c>
      <c r="M129" s="152">
        <v>531</v>
      </c>
    </row>
    <row r="130" spans="1:13" ht="15" thickBot="1" x14ac:dyDescent="0.4">
      <c r="A130" s="3"/>
    </row>
    <row r="131" spans="1:13" ht="15" thickBot="1" x14ac:dyDescent="0.4">
      <c r="A131" s="26" t="s">
        <v>53</v>
      </c>
      <c r="B131" s="184">
        <v>42736</v>
      </c>
      <c r="C131" s="184">
        <v>42767</v>
      </c>
      <c r="D131" s="184">
        <v>42795</v>
      </c>
      <c r="E131" s="184">
        <v>42826</v>
      </c>
      <c r="F131" s="184">
        <v>42856</v>
      </c>
      <c r="G131" s="184">
        <v>42887</v>
      </c>
      <c r="H131" s="184">
        <v>42917</v>
      </c>
      <c r="I131" s="184">
        <v>42948</v>
      </c>
      <c r="J131" s="184">
        <v>42979</v>
      </c>
      <c r="K131" s="184">
        <v>43009</v>
      </c>
      <c r="L131" s="184">
        <v>43040</v>
      </c>
      <c r="M131" s="184">
        <v>43070</v>
      </c>
    </row>
    <row r="132" spans="1:13" x14ac:dyDescent="0.35">
      <c r="A132" s="3" t="s">
        <v>44</v>
      </c>
      <c r="B132" s="154">
        <v>1260</v>
      </c>
      <c r="C132" s="154">
        <v>1442</v>
      </c>
      <c r="D132" s="154">
        <v>1383.817</v>
      </c>
      <c r="E132" s="157">
        <v>1371</v>
      </c>
      <c r="F132" s="154">
        <v>1038</v>
      </c>
      <c r="G132" s="154">
        <v>970</v>
      </c>
      <c r="H132" s="157">
        <v>743</v>
      </c>
      <c r="I132" s="157">
        <v>851</v>
      </c>
      <c r="J132" s="157">
        <v>1078</v>
      </c>
      <c r="K132" s="157">
        <v>1159</v>
      </c>
      <c r="L132" s="157">
        <v>1076.5809999999999</v>
      </c>
      <c r="M132" s="154">
        <v>953</v>
      </c>
    </row>
    <row r="133" spans="1:13" x14ac:dyDescent="0.35">
      <c r="A133" s="3" t="s">
        <v>45</v>
      </c>
      <c r="B133" s="154">
        <v>13962</v>
      </c>
      <c r="C133" s="154">
        <v>16188</v>
      </c>
      <c r="D133" s="154">
        <v>14777.799000000001</v>
      </c>
      <c r="E133" s="154">
        <v>14154</v>
      </c>
      <c r="F133" s="154">
        <v>14719</v>
      </c>
      <c r="G133" s="154">
        <v>14816</v>
      </c>
      <c r="H133" s="154">
        <v>12787</v>
      </c>
      <c r="I133" s="154">
        <v>14667</v>
      </c>
      <c r="J133" s="154">
        <v>15276</v>
      </c>
      <c r="K133" s="154">
        <v>13173</v>
      </c>
      <c r="L133" s="154">
        <v>16267.652</v>
      </c>
      <c r="M133" s="154">
        <v>13362</v>
      </c>
    </row>
    <row r="134" spans="1:13" x14ac:dyDescent="0.35">
      <c r="A134" s="25" t="s">
        <v>46</v>
      </c>
      <c r="B134" s="154">
        <v>814</v>
      </c>
      <c r="C134" s="154">
        <v>779</v>
      </c>
      <c r="D134" s="154">
        <f>387.285+387.928</f>
        <v>775.21299999999997</v>
      </c>
      <c r="E134" s="154">
        <v>776</v>
      </c>
      <c r="F134" s="154">
        <v>724</v>
      </c>
      <c r="G134" s="154">
        <v>769</v>
      </c>
      <c r="H134" s="154">
        <v>505</v>
      </c>
      <c r="I134" s="154">
        <v>529</v>
      </c>
      <c r="J134" s="154">
        <v>623</v>
      </c>
      <c r="K134" s="154">
        <v>557</v>
      </c>
      <c r="L134" s="154">
        <v>635.26599999999996</v>
      </c>
      <c r="M134" s="154">
        <v>591</v>
      </c>
    </row>
    <row r="135" spans="1:13" x14ac:dyDescent="0.35">
      <c r="A135" s="26" t="s">
        <v>13</v>
      </c>
      <c r="B135" s="152">
        <v>16036</v>
      </c>
      <c r="C135" s="152">
        <v>18410</v>
      </c>
      <c r="D135" s="152">
        <v>16936.830000000002</v>
      </c>
      <c r="E135" s="152">
        <v>16301</v>
      </c>
      <c r="F135" s="152">
        <v>16481</v>
      </c>
      <c r="G135" s="152">
        <v>16555</v>
      </c>
      <c r="H135" s="152">
        <v>14036</v>
      </c>
      <c r="I135" s="152">
        <v>16048</v>
      </c>
      <c r="J135" s="152">
        <v>16977</v>
      </c>
      <c r="K135" s="152">
        <v>14890</v>
      </c>
      <c r="L135" s="152">
        <v>17979.499</v>
      </c>
      <c r="M135" s="152">
        <v>14906</v>
      </c>
    </row>
    <row r="136" spans="1:13" ht="9.75" customHeight="1" x14ac:dyDescent="0.35"/>
    <row r="137" spans="1:13" ht="29.25" customHeight="1" x14ac:dyDescent="0.35">
      <c r="A137" s="335" t="s">
        <v>919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</row>
    <row r="138" spans="1:13" ht="9.75" customHeight="1" x14ac:dyDescent="0.35">
      <c r="A138" s="179">
        <v>2016</v>
      </c>
      <c r="B138" s="341" t="s">
        <v>671</v>
      </c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</row>
    <row r="139" spans="1:13" ht="30" customHeight="1" thickBot="1" x14ac:dyDescent="0.4">
      <c r="A139" s="3"/>
    </row>
    <row r="140" spans="1:13" ht="5.25" customHeight="1" thickBot="1" x14ac:dyDescent="0.4">
      <c r="A140" s="26" t="s">
        <v>0</v>
      </c>
      <c r="B140" s="184">
        <v>42370</v>
      </c>
      <c r="C140" s="182">
        <v>42401</v>
      </c>
      <c r="D140" s="182">
        <v>42430</v>
      </c>
      <c r="E140" s="182">
        <v>42461</v>
      </c>
      <c r="F140" s="182">
        <v>42491</v>
      </c>
      <c r="G140" s="182">
        <v>42522</v>
      </c>
      <c r="H140" s="182">
        <v>42552</v>
      </c>
      <c r="I140" s="182">
        <v>42583</v>
      </c>
      <c r="J140" s="182">
        <v>42614</v>
      </c>
      <c r="K140" s="182">
        <v>42644</v>
      </c>
      <c r="L140" s="182">
        <v>42675</v>
      </c>
      <c r="M140" s="183">
        <v>42705</v>
      </c>
    </row>
    <row r="141" spans="1:13" ht="15" customHeight="1" x14ac:dyDescent="0.35">
      <c r="A141" s="3" t="s">
        <v>44</v>
      </c>
      <c r="B141" s="154">
        <v>1799</v>
      </c>
      <c r="C141" s="154">
        <v>1250</v>
      </c>
      <c r="D141" s="154">
        <v>823</v>
      </c>
      <c r="E141" s="154">
        <v>765</v>
      </c>
      <c r="F141" s="154">
        <v>918</v>
      </c>
      <c r="G141" s="154">
        <v>989</v>
      </c>
      <c r="H141" s="154">
        <v>1067</v>
      </c>
      <c r="I141" s="154">
        <v>686</v>
      </c>
      <c r="J141" s="154">
        <v>827</v>
      </c>
      <c r="K141" s="154">
        <v>695</v>
      </c>
      <c r="L141" s="154">
        <v>1323</v>
      </c>
      <c r="M141" s="154">
        <v>1038</v>
      </c>
    </row>
    <row r="142" spans="1:13" ht="15" customHeight="1" x14ac:dyDescent="0.35">
      <c r="A142" s="3" t="s">
        <v>45</v>
      </c>
      <c r="B142" s="154">
        <v>6817</v>
      </c>
      <c r="C142" s="154">
        <v>8093</v>
      </c>
      <c r="D142" s="154">
        <v>5332</v>
      </c>
      <c r="E142" s="154">
        <v>4631</v>
      </c>
      <c r="F142" s="154">
        <v>6308</v>
      </c>
      <c r="G142" s="154">
        <v>6061</v>
      </c>
      <c r="H142" s="223">
        <v>5430</v>
      </c>
      <c r="I142" s="154">
        <v>6126</v>
      </c>
      <c r="J142" s="154">
        <v>5419</v>
      </c>
      <c r="K142" s="154">
        <v>4827</v>
      </c>
      <c r="L142" s="154">
        <v>9951</v>
      </c>
      <c r="M142" s="154">
        <v>6000</v>
      </c>
    </row>
    <row r="143" spans="1:13" ht="15" customHeight="1" x14ac:dyDescent="0.35">
      <c r="A143" s="25" t="s">
        <v>46</v>
      </c>
      <c r="B143" s="154">
        <v>319</v>
      </c>
      <c r="C143" s="154">
        <f>17+279</f>
        <v>296</v>
      </c>
      <c r="D143" s="154">
        <v>230</v>
      </c>
      <c r="E143" s="154">
        <v>128</v>
      </c>
      <c r="F143" s="154">
        <v>230</v>
      </c>
      <c r="G143" s="154">
        <f>14.723+257.414</f>
        <v>272.137</v>
      </c>
      <c r="H143" s="154">
        <v>291</v>
      </c>
      <c r="I143" s="154">
        <v>238</v>
      </c>
      <c r="J143" s="154">
        <v>261</v>
      </c>
      <c r="K143" s="154">
        <v>197</v>
      </c>
      <c r="L143" s="154">
        <v>573</v>
      </c>
      <c r="M143" s="154">
        <v>296</v>
      </c>
    </row>
    <row r="144" spans="1:13" ht="15" customHeight="1" x14ac:dyDescent="0.35">
      <c r="A144" s="26" t="s">
        <v>48</v>
      </c>
      <c r="B144" s="152">
        <v>8935</v>
      </c>
      <c r="C144" s="152">
        <v>9639</v>
      </c>
      <c r="D144" s="152">
        <v>6385</v>
      </c>
      <c r="E144" s="152">
        <v>5525</v>
      </c>
      <c r="F144" s="152">
        <v>7455</v>
      </c>
      <c r="G144" s="152">
        <f>SUM(G141:G143)</f>
        <v>7322.1369999999997</v>
      </c>
      <c r="H144" s="152">
        <v>6789</v>
      </c>
      <c r="I144" s="152">
        <v>7051</v>
      </c>
      <c r="J144" s="152">
        <v>6508</v>
      </c>
      <c r="K144" s="152">
        <v>5719</v>
      </c>
      <c r="L144" s="152">
        <v>11848</v>
      </c>
      <c r="M144" s="152">
        <v>7334</v>
      </c>
    </row>
    <row r="145" spans="1:13" ht="15" customHeight="1" x14ac:dyDescent="0.35">
      <c r="A145" s="3"/>
      <c r="B145" s="77"/>
      <c r="C145" s="77"/>
      <c r="D145" s="77"/>
      <c r="M145" s="77"/>
    </row>
    <row r="146" spans="1:13" ht="15" customHeight="1" x14ac:dyDescent="0.35">
      <c r="A146" s="27" t="s">
        <v>1</v>
      </c>
      <c r="B146" s="77"/>
      <c r="C146" s="77"/>
      <c r="D146" s="77"/>
      <c r="M146" s="77"/>
    </row>
    <row r="147" spans="1:13" ht="15" customHeight="1" x14ac:dyDescent="0.35">
      <c r="A147" s="3" t="s">
        <v>44</v>
      </c>
      <c r="B147" s="154">
        <v>68</v>
      </c>
      <c r="C147" s="154">
        <v>67</v>
      </c>
      <c r="D147" s="154">
        <v>72</v>
      </c>
      <c r="E147" s="154">
        <v>49</v>
      </c>
      <c r="F147" s="154">
        <v>55</v>
      </c>
      <c r="G147" s="154">
        <v>83</v>
      </c>
      <c r="H147" s="154">
        <v>55</v>
      </c>
      <c r="I147" s="154">
        <v>40</v>
      </c>
      <c r="J147" s="154">
        <v>57</v>
      </c>
      <c r="K147" s="154">
        <v>45</v>
      </c>
      <c r="L147" s="154">
        <v>56</v>
      </c>
      <c r="M147" s="154">
        <v>52</v>
      </c>
    </row>
    <row r="148" spans="1:13" ht="15" customHeight="1" x14ac:dyDescent="0.35">
      <c r="A148" s="3" t="s">
        <v>45</v>
      </c>
      <c r="B148" s="154">
        <v>4053</v>
      </c>
      <c r="C148" s="154">
        <v>3399</v>
      </c>
      <c r="D148" s="154">
        <v>3027</v>
      </c>
      <c r="E148" s="154">
        <v>2635</v>
      </c>
      <c r="F148" s="154">
        <v>2534</v>
      </c>
      <c r="G148" s="154">
        <v>3431</v>
      </c>
      <c r="H148" s="154">
        <v>2499</v>
      </c>
      <c r="I148" s="154">
        <v>2284</v>
      </c>
      <c r="J148" s="154">
        <v>3679</v>
      </c>
      <c r="K148" s="154">
        <v>2545</v>
      </c>
      <c r="L148" s="154">
        <v>3107</v>
      </c>
      <c r="M148" s="154">
        <v>2766</v>
      </c>
    </row>
    <row r="149" spans="1:13" ht="15" customHeight="1" x14ac:dyDescent="0.35">
      <c r="A149" s="25" t="s">
        <v>46</v>
      </c>
      <c r="B149" s="154">
        <v>18</v>
      </c>
      <c r="C149" s="154">
        <f>5.349+9.18</f>
        <v>14.529</v>
      </c>
      <c r="D149" s="154">
        <v>25</v>
      </c>
      <c r="E149" s="154">
        <v>12</v>
      </c>
      <c r="F149" s="154">
        <v>14</v>
      </c>
      <c r="G149" s="154">
        <f>10.095+18.537</f>
        <v>28.631999999999998</v>
      </c>
      <c r="H149" s="154">
        <v>15</v>
      </c>
      <c r="I149" s="154">
        <v>11</v>
      </c>
      <c r="J149" s="154">
        <v>24</v>
      </c>
      <c r="K149" s="154">
        <v>11</v>
      </c>
      <c r="L149" s="154">
        <v>17</v>
      </c>
      <c r="M149" s="154">
        <v>28</v>
      </c>
    </row>
    <row r="150" spans="1:13" ht="15" customHeight="1" x14ac:dyDescent="0.35">
      <c r="A150" s="26" t="s">
        <v>49</v>
      </c>
      <c r="B150" s="152">
        <v>4139</v>
      </c>
      <c r="C150" s="152">
        <v>3481</v>
      </c>
      <c r="D150" s="152">
        <v>3124</v>
      </c>
      <c r="E150" s="152">
        <v>2696</v>
      </c>
      <c r="F150" s="152">
        <v>2602</v>
      </c>
      <c r="G150" s="152">
        <f>SUM(G147:G149)</f>
        <v>3542.6320000000001</v>
      </c>
      <c r="H150" s="152">
        <v>2569</v>
      </c>
      <c r="I150" s="152">
        <v>2336</v>
      </c>
      <c r="J150" s="152">
        <v>3761</v>
      </c>
      <c r="K150" s="152">
        <v>2601</v>
      </c>
      <c r="L150" s="152">
        <v>3179</v>
      </c>
      <c r="M150" s="152">
        <v>2846</v>
      </c>
    </row>
    <row r="151" spans="1:13" ht="15" customHeight="1" x14ac:dyDescent="0.35">
      <c r="A151" s="2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 ht="15" customHeight="1" x14ac:dyDescent="0.35">
      <c r="A152" s="26" t="s">
        <v>50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5" customHeight="1" x14ac:dyDescent="0.35">
      <c r="A153" s="3" t="s">
        <v>44</v>
      </c>
      <c r="B153" s="154">
        <v>4</v>
      </c>
      <c r="C153" s="154">
        <v>2</v>
      </c>
      <c r="D153" s="154">
        <v>2</v>
      </c>
      <c r="E153" s="154">
        <v>2</v>
      </c>
      <c r="F153" s="154">
        <v>2</v>
      </c>
      <c r="G153" s="154">
        <v>2</v>
      </c>
      <c r="H153" s="154">
        <v>1</v>
      </c>
      <c r="I153" s="154">
        <v>1</v>
      </c>
      <c r="J153" s="154">
        <v>0.316</v>
      </c>
      <c r="K153" s="300">
        <v>0</v>
      </c>
      <c r="L153" s="300">
        <v>0</v>
      </c>
      <c r="M153" s="154">
        <v>1</v>
      </c>
    </row>
    <row r="154" spans="1:13" ht="15" customHeight="1" x14ac:dyDescent="0.35">
      <c r="A154" s="3" t="s">
        <v>45</v>
      </c>
      <c r="B154" s="154">
        <v>2147</v>
      </c>
      <c r="C154" s="154">
        <v>2242</v>
      </c>
      <c r="D154" s="154">
        <v>1901</v>
      </c>
      <c r="E154" s="154">
        <v>2099</v>
      </c>
      <c r="F154" s="154">
        <v>1905</v>
      </c>
      <c r="G154" s="154">
        <v>1903</v>
      </c>
      <c r="H154" s="154">
        <v>1833</v>
      </c>
      <c r="I154" s="154">
        <v>1931</v>
      </c>
      <c r="J154" s="154">
        <v>2127</v>
      </c>
      <c r="K154" s="154">
        <v>2093</v>
      </c>
      <c r="L154" s="154">
        <v>2395</v>
      </c>
      <c r="M154" s="154">
        <v>2157</v>
      </c>
    </row>
    <row r="155" spans="1:13" ht="15" customHeight="1" x14ac:dyDescent="0.35">
      <c r="A155" s="25" t="s">
        <v>46</v>
      </c>
      <c r="B155" s="154">
        <v>447</v>
      </c>
      <c r="C155" s="154">
        <f>482.099+11.699</f>
        <v>493.798</v>
      </c>
      <c r="D155" s="154">
        <v>396</v>
      </c>
      <c r="E155" s="154">
        <v>361</v>
      </c>
      <c r="F155" s="154">
        <v>327</v>
      </c>
      <c r="G155" s="154">
        <f>356.978+9.016</f>
        <v>365.99400000000003</v>
      </c>
      <c r="H155" s="154">
        <v>373</v>
      </c>
      <c r="I155" s="154">
        <v>304</v>
      </c>
      <c r="J155" s="154">
        <v>313</v>
      </c>
      <c r="K155" s="154">
        <v>316</v>
      </c>
      <c r="L155" s="154">
        <v>377</v>
      </c>
      <c r="M155" s="154">
        <v>418</v>
      </c>
    </row>
    <row r="156" spans="1:13" ht="15" customHeight="1" x14ac:dyDescent="0.35">
      <c r="A156" s="27" t="s">
        <v>4</v>
      </c>
      <c r="B156" s="152">
        <v>2597</v>
      </c>
      <c r="C156" s="152">
        <v>2738</v>
      </c>
      <c r="D156" s="152">
        <v>2299</v>
      </c>
      <c r="E156" s="152">
        <v>2463</v>
      </c>
      <c r="F156" s="152">
        <v>2234</v>
      </c>
      <c r="G156" s="152">
        <f>SUM(G153:G155)</f>
        <v>2270.9940000000001</v>
      </c>
      <c r="H156" s="152">
        <v>2207</v>
      </c>
      <c r="I156" s="152">
        <v>2236</v>
      </c>
      <c r="J156" s="152">
        <v>2440</v>
      </c>
      <c r="K156" s="152">
        <v>2409</v>
      </c>
      <c r="L156" s="152">
        <v>2772</v>
      </c>
      <c r="M156" s="152">
        <v>2575</v>
      </c>
    </row>
    <row r="157" spans="1:13" ht="15" customHeight="1" x14ac:dyDescent="0.35">
      <c r="A157" s="2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  <row r="158" spans="1:13" ht="15" customHeight="1" x14ac:dyDescent="0.35">
      <c r="A158" s="27" t="s">
        <v>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5" customHeight="1" x14ac:dyDescent="0.35">
      <c r="A159" s="3" t="s">
        <v>44</v>
      </c>
      <c r="B159" s="154">
        <v>2</v>
      </c>
      <c r="C159" s="154">
        <v>1.7130000000000001</v>
      </c>
      <c r="D159" s="154">
        <v>2</v>
      </c>
      <c r="E159" s="154">
        <v>2</v>
      </c>
      <c r="F159" s="154">
        <v>1</v>
      </c>
      <c r="G159" s="154">
        <v>1</v>
      </c>
      <c r="H159" s="154">
        <v>1</v>
      </c>
      <c r="I159" s="154">
        <v>1</v>
      </c>
      <c r="J159" s="154">
        <v>1</v>
      </c>
      <c r="K159" s="154">
        <v>1</v>
      </c>
      <c r="L159" s="154">
        <v>1</v>
      </c>
      <c r="M159" s="154">
        <v>1</v>
      </c>
    </row>
    <row r="160" spans="1:13" ht="15" customHeight="1" x14ac:dyDescent="0.35">
      <c r="A160" s="3" t="s">
        <v>45</v>
      </c>
      <c r="B160" s="154">
        <v>961</v>
      </c>
      <c r="C160" s="154">
        <v>946</v>
      </c>
      <c r="D160" s="154">
        <v>899</v>
      </c>
      <c r="E160" s="154">
        <v>763</v>
      </c>
      <c r="F160" s="154">
        <v>708</v>
      </c>
      <c r="G160" s="154">
        <v>1004</v>
      </c>
      <c r="H160" s="154">
        <v>718</v>
      </c>
      <c r="I160" s="154">
        <v>625</v>
      </c>
      <c r="J160" s="154">
        <v>954</v>
      </c>
      <c r="K160" s="154">
        <v>762</v>
      </c>
      <c r="L160" s="154">
        <v>980</v>
      </c>
      <c r="M160" s="154">
        <v>870</v>
      </c>
    </row>
    <row r="161" spans="1:13" ht="15" customHeight="1" x14ac:dyDescent="0.35">
      <c r="A161" s="25" t="s">
        <v>46</v>
      </c>
      <c r="B161" s="154">
        <v>7</v>
      </c>
      <c r="C161" s="154">
        <f>2.745+3.095</f>
        <v>5.84</v>
      </c>
      <c r="D161" s="154">
        <v>12</v>
      </c>
      <c r="E161" s="154">
        <v>6</v>
      </c>
      <c r="F161" s="154">
        <v>7</v>
      </c>
      <c r="G161" s="154">
        <f>3.978+9.116</f>
        <v>13.093999999999999</v>
      </c>
      <c r="H161" s="154">
        <v>5</v>
      </c>
      <c r="I161" s="154">
        <v>6</v>
      </c>
      <c r="J161" s="154">
        <v>14</v>
      </c>
      <c r="K161" s="154">
        <v>8</v>
      </c>
      <c r="L161" s="154">
        <v>7</v>
      </c>
      <c r="M161" s="154">
        <v>22</v>
      </c>
    </row>
    <row r="162" spans="1:13" ht="15" customHeight="1" x14ac:dyDescent="0.35">
      <c r="A162" s="26" t="s">
        <v>51</v>
      </c>
      <c r="B162" s="152">
        <v>970</v>
      </c>
      <c r="C162" s="152">
        <v>954</v>
      </c>
      <c r="D162" s="152">
        <v>912</v>
      </c>
      <c r="E162" s="152">
        <v>771</v>
      </c>
      <c r="F162" s="152">
        <v>716</v>
      </c>
      <c r="G162" s="152">
        <f>SUM(G159:G161)</f>
        <v>1018.0940000000001</v>
      </c>
      <c r="H162" s="152">
        <v>724</v>
      </c>
      <c r="I162" s="152">
        <v>632</v>
      </c>
      <c r="J162" s="152">
        <v>969</v>
      </c>
      <c r="K162" s="152">
        <v>771</v>
      </c>
      <c r="L162" s="152">
        <v>987</v>
      </c>
      <c r="M162" s="152">
        <v>892</v>
      </c>
    </row>
    <row r="163" spans="1:13" ht="15" customHeight="1" x14ac:dyDescent="0.35">
      <c r="A163" s="26"/>
      <c r="B163" s="77"/>
      <c r="C163" s="77"/>
      <c r="D163" s="77"/>
      <c r="E163" s="168"/>
      <c r="F163" s="77"/>
      <c r="G163" s="77"/>
      <c r="H163" s="77"/>
      <c r="I163" s="77"/>
      <c r="J163" s="77"/>
      <c r="K163" s="77"/>
      <c r="L163" s="77"/>
      <c r="M163" s="77"/>
    </row>
    <row r="164" spans="1:13" ht="15" customHeight="1" x14ac:dyDescent="0.35">
      <c r="A164" s="26" t="s">
        <v>3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5" customHeight="1" x14ac:dyDescent="0.35">
      <c r="A165" s="3" t="s">
        <v>44</v>
      </c>
      <c r="B165" s="154">
        <v>76</v>
      </c>
      <c r="C165" s="154">
        <v>74</v>
      </c>
      <c r="D165" s="154">
        <v>81</v>
      </c>
      <c r="E165" s="154">
        <v>112</v>
      </c>
      <c r="F165" s="154">
        <v>88</v>
      </c>
      <c r="G165" s="154">
        <v>140</v>
      </c>
      <c r="H165" s="154">
        <v>108</v>
      </c>
      <c r="I165" s="154">
        <v>68</v>
      </c>
      <c r="J165" s="154">
        <v>55</v>
      </c>
      <c r="K165" s="154">
        <v>62</v>
      </c>
      <c r="L165" s="154">
        <v>59</v>
      </c>
      <c r="M165" s="154">
        <v>51</v>
      </c>
    </row>
    <row r="166" spans="1:13" ht="15" customHeight="1" x14ac:dyDescent="0.35">
      <c r="A166" s="3" t="s">
        <v>45</v>
      </c>
      <c r="B166" s="154">
        <v>1030</v>
      </c>
      <c r="C166" s="154">
        <v>1259</v>
      </c>
      <c r="D166" s="154">
        <v>1015</v>
      </c>
      <c r="E166" s="154">
        <v>1789</v>
      </c>
      <c r="F166" s="154">
        <v>1305</v>
      </c>
      <c r="G166" s="154">
        <v>1619</v>
      </c>
      <c r="H166" s="154">
        <v>1209</v>
      </c>
      <c r="I166" s="154">
        <v>1072</v>
      </c>
      <c r="J166" s="154">
        <v>886</v>
      </c>
      <c r="K166" s="154">
        <v>1092</v>
      </c>
      <c r="L166" s="154">
        <v>1265</v>
      </c>
      <c r="M166" s="154">
        <v>940</v>
      </c>
    </row>
    <row r="167" spans="1:13" ht="15" customHeight="1" x14ac:dyDescent="0.35">
      <c r="A167" s="25" t="s">
        <v>46</v>
      </c>
      <c r="B167" s="154">
        <v>26</v>
      </c>
      <c r="C167" s="154">
        <f>0.617+38.248</f>
        <v>38.864999999999995</v>
      </c>
      <c r="D167" s="154">
        <v>23</v>
      </c>
      <c r="E167" s="154">
        <v>40</v>
      </c>
      <c r="F167" s="154">
        <v>23</v>
      </c>
      <c r="G167" s="154">
        <f>1.491+44.666</f>
        <v>46.156999999999996</v>
      </c>
      <c r="H167" s="154">
        <v>25</v>
      </c>
      <c r="I167" s="154">
        <v>29</v>
      </c>
      <c r="J167" s="154">
        <v>23</v>
      </c>
      <c r="K167" s="154">
        <v>37</v>
      </c>
      <c r="L167" s="154">
        <v>39</v>
      </c>
      <c r="M167" s="154">
        <v>32</v>
      </c>
    </row>
    <row r="168" spans="1:13" ht="15" customHeight="1" x14ac:dyDescent="0.35">
      <c r="A168" s="26" t="s">
        <v>670</v>
      </c>
      <c r="B168" s="152">
        <v>1133</v>
      </c>
      <c r="C168" s="152">
        <v>1371</v>
      </c>
      <c r="D168" s="152">
        <v>1119</v>
      </c>
      <c r="E168" s="152">
        <v>1941</v>
      </c>
      <c r="F168" s="152">
        <v>1416</v>
      </c>
      <c r="G168" s="152">
        <f>SUM(G165:G167)</f>
        <v>1805.1569999999999</v>
      </c>
      <c r="H168" s="152">
        <v>1342</v>
      </c>
      <c r="I168" s="152">
        <v>1169</v>
      </c>
      <c r="J168" s="152">
        <v>964</v>
      </c>
      <c r="K168" s="152">
        <v>1192</v>
      </c>
      <c r="L168" s="152">
        <v>1363</v>
      </c>
      <c r="M168" s="152">
        <v>1024</v>
      </c>
    </row>
    <row r="169" spans="1:13" ht="15" customHeight="1" x14ac:dyDescent="0.35">
      <c r="A169" s="26"/>
      <c r="B169" s="77"/>
      <c r="C169" s="77"/>
      <c r="D169" s="220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ht="15" customHeight="1" x14ac:dyDescent="0.35">
      <c r="A170" s="26" t="s">
        <v>52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5" customHeight="1" x14ac:dyDescent="0.35">
      <c r="A171" s="3" t="s">
        <v>44</v>
      </c>
      <c r="B171" s="154">
        <v>5</v>
      </c>
      <c r="C171" s="154">
        <v>7</v>
      </c>
      <c r="D171" s="154">
        <v>6</v>
      </c>
      <c r="E171" s="154">
        <v>3</v>
      </c>
      <c r="F171" s="154">
        <v>4</v>
      </c>
      <c r="G171" s="154">
        <v>4</v>
      </c>
      <c r="H171" s="154">
        <v>3</v>
      </c>
      <c r="I171" s="154">
        <v>3</v>
      </c>
      <c r="J171" s="154">
        <v>2</v>
      </c>
      <c r="K171" s="154">
        <v>1</v>
      </c>
      <c r="L171" s="154">
        <v>2</v>
      </c>
      <c r="M171" s="154">
        <v>0</v>
      </c>
    </row>
    <row r="172" spans="1:13" ht="15" customHeight="1" x14ac:dyDescent="0.35">
      <c r="A172" s="3" t="s">
        <v>45</v>
      </c>
      <c r="B172" s="154">
        <v>374</v>
      </c>
      <c r="C172" s="154">
        <v>450</v>
      </c>
      <c r="D172" s="154">
        <v>437</v>
      </c>
      <c r="E172" s="154">
        <v>414</v>
      </c>
      <c r="F172" s="154">
        <v>451</v>
      </c>
      <c r="G172" s="154">
        <v>451</v>
      </c>
      <c r="H172" s="154">
        <v>473</v>
      </c>
      <c r="I172" s="154">
        <v>390</v>
      </c>
      <c r="J172" s="154">
        <v>358</v>
      </c>
      <c r="K172" s="154">
        <v>359</v>
      </c>
      <c r="L172" s="154">
        <v>681</v>
      </c>
      <c r="M172" s="154">
        <v>338</v>
      </c>
    </row>
    <row r="173" spans="1:13" ht="15" customHeight="1" x14ac:dyDescent="0.35">
      <c r="A173" s="25" t="s">
        <v>46</v>
      </c>
      <c r="B173" s="154">
        <v>26</v>
      </c>
      <c r="C173" s="154">
        <f>21.031+8.376</f>
        <v>29.406999999999996</v>
      </c>
      <c r="D173" s="154">
        <v>25</v>
      </c>
      <c r="E173" s="154">
        <v>23</v>
      </c>
      <c r="F173" s="154">
        <v>24</v>
      </c>
      <c r="G173" s="154">
        <f>19.365+8</f>
        <v>27.364999999999998</v>
      </c>
      <c r="H173" s="154">
        <v>27</v>
      </c>
      <c r="I173" s="154">
        <v>21</v>
      </c>
      <c r="J173" s="154">
        <v>23</v>
      </c>
      <c r="K173" s="154">
        <v>26</v>
      </c>
      <c r="L173" s="154">
        <v>36</v>
      </c>
      <c r="M173" s="154">
        <v>21</v>
      </c>
    </row>
    <row r="174" spans="1:13" ht="15" customHeight="1" x14ac:dyDescent="0.35">
      <c r="A174" s="27" t="s">
        <v>5</v>
      </c>
      <c r="B174" s="152">
        <v>405</v>
      </c>
      <c r="C174" s="152">
        <v>487</v>
      </c>
      <c r="D174" s="152">
        <v>467</v>
      </c>
      <c r="E174" s="152">
        <v>440</v>
      </c>
      <c r="F174" s="152">
        <v>479</v>
      </c>
      <c r="G174" s="152">
        <v>483</v>
      </c>
      <c r="H174" s="152">
        <v>503</v>
      </c>
      <c r="I174" s="152">
        <v>414</v>
      </c>
      <c r="J174" s="152">
        <v>383</v>
      </c>
      <c r="K174" s="152">
        <v>386</v>
      </c>
      <c r="L174" s="152">
        <v>718</v>
      </c>
      <c r="M174" s="152">
        <v>359</v>
      </c>
    </row>
    <row r="175" spans="1:13" ht="15" customHeight="1" thickBot="1" x14ac:dyDescent="0.4">
      <c r="A175" s="3"/>
    </row>
    <row r="176" spans="1:13" ht="15" customHeight="1" thickBot="1" x14ac:dyDescent="0.4">
      <c r="A176" s="26" t="s">
        <v>53</v>
      </c>
      <c r="B176" s="184">
        <v>42370</v>
      </c>
      <c r="C176" s="182">
        <v>42401</v>
      </c>
      <c r="D176" s="182">
        <v>42430</v>
      </c>
      <c r="E176" s="182">
        <v>42461</v>
      </c>
      <c r="F176" s="182">
        <v>42491</v>
      </c>
      <c r="G176" s="182">
        <v>42522</v>
      </c>
      <c r="H176" s="182">
        <v>42552</v>
      </c>
      <c r="I176" s="182">
        <v>42583</v>
      </c>
      <c r="J176" s="182">
        <v>42614</v>
      </c>
      <c r="K176" s="182">
        <v>42644</v>
      </c>
      <c r="L176" s="182">
        <v>42675</v>
      </c>
      <c r="M176" s="183">
        <v>42705</v>
      </c>
    </row>
    <row r="177" spans="1:13" ht="15" customHeight="1" x14ac:dyDescent="0.35">
      <c r="A177" s="3" t="s">
        <v>44</v>
      </c>
      <c r="B177" s="154">
        <v>1954</v>
      </c>
      <c r="C177" s="154">
        <v>1402</v>
      </c>
      <c r="D177" s="154">
        <v>985</v>
      </c>
      <c r="E177" s="157">
        <v>933</v>
      </c>
      <c r="F177" s="154">
        <v>1067</v>
      </c>
      <c r="G177" s="154">
        <v>1219</v>
      </c>
      <c r="H177" s="157">
        <v>1234</v>
      </c>
      <c r="I177" s="157">
        <v>798</v>
      </c>
      <c r="J177" s="157">
        <v>942</v>
      </c>
      <c r="K177" s="157">
        <v>806</v>
      </c>
      <c r="L177" s="157">
        <v>1441</v>
      </c>
      <c r="M177" s="154">
        <v>1142</v>
      </c>
    </row>
    <row r="178" spans="1:13" ht="15" customHeight="1" x14ac:dyDescent="0.35">
      <c r="A178" s="3" t="s">
        <v>45</v>
      </c>
      <c r="B178" s="154">
        <v>15382</v>
      </c>
      <c r="C178" s="154">
        <v>16390</v>
      </c>
      <c r="D178" s="154">
        <v>12611</v>
      </c>
      <c r="E178" s="154">
        <v>12332</v>
      </c>
      <c r="F178" s="154">
        <v>13212</v>
      </c>
      <c r="G178" s="154">
        <v>14469</v>
      </c>
      <c r="H178" s="154">
        <v>12163</v>
      </c>
      <c r="I178" s="154">
        <v>12429</v>
      </c>
      <c r="J178" s="154">
        <v>13424</v>
      </c>
      <c r="K178" s="154">
        <v>11678</v>
      </c>
      <c r="L178" s="154">
        <v>18378</v>
      </c>
      <c r="M178" s="154">
        <v>13070</v>
      </c>
    </row>
    <row r="179" spans="1:13" ht="15" customHeight="1" x14ac:dyDescent="0.35">
      <c r="A179" s="25" t="s">
        <v>46</v>
      </c>
      <c r="B179" s="154">
        <v>842</v>
      </c>
      <c r="C179" s="154">
        <v>879</v>
      </c>
      <c r="D179" s="154">
        <v>711</v>
      </c>
      <c r="E179" s="154">
        <v>570</v>
      </c>
      <c r="F179" s="154">
        <v>624</v>
      </c>
      <c r="G179" s="154">
        <f>406.629+346.749</f>
        <v>753.37800000000004</v>
      </c>
      <c r="H179" s="154">
        <v>737</v>
      </c>
      <c r="I179" s="154">
        <v>609</v>
      </c>
      <c r="J179" s="154">
        <v>659</v>
      </c>
      <c r="K179" s="154">
        <v>595</v>
      </c>
      <c r="L179" s="154">
        <v>1048</v>
      </c>
      <c r="M179" s="154">
        <v>817</v>
      </c>
    </row>
    <row r="180" spans="1:13" ht="15" customHeight="1" x14ac:dyDescent="0.35">
      <c r="A180" s="26" t="s">
        <v>13</v>
      </c>
      <c r="B180" s="152">
        <v>18179</v>
      </c>
      <c r="C180" s="152">
        <v>18671</v>
      </c>
      <c r="D180" s="152">
        <v>14307</v>
      </c>
      <c r="E180" s="152">
        <v>13836</v>
      </c>
      <c r="F180" s="152">
        <v>14903</v>
      </c>
      <c r="G180" s="152">
        <v>16442</v>
      </c>
      <c r="H180" s="152">
        <v>14133</v>
      </c>
      <c r="I180" s="152">
        <v>13836</v>
      </c>
      <c r="J180" s="152">
        <v>15025</v>
      </c>
      <c r="K180" s="152">
        <v>13078</v>
      </c>
      <c r="L180" s="152">
        <v>20867</v>
      </c>
      <c r="M180" s="152">
        <v>15030</v>
      </c>
    </row>
    <row r="181" spans="1:13" ht="15" customHeight="1" x14ac:dyDescent="0.35"/>
    <row r="182" spans="1:13" ht="9" customHeight="1" x14ac:dyDescent="0.35">
      <c r="A182" s="335" t="s">
        <v>919</v>
      </c>
      <c r="B182" s="335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</row>
    <row r="183" spans="1:13" ht="27.75" customHeight="1" x14ac:dyDescent="0.35"/>
    <row r="184" spans="1:13" ht="5.25" customHeight="1" x14ac:dyDescent="0.35">
      <c r="A184" s="179">
        <v>2015</v>
      </c>
      <c r="B184" s="341" t="s">
        <v>671</v>
      </c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</row>
    <row r="185" spans="1:13" ht="15" customHeight="1" thickBot="1" x14ac:dyDescent="0.4">
      <c r="A185" s="3"/>
    </row>
    <row r="186" spans="1:13" ht="15" customHeight="1" thickBot="1" x14ac:dyDescent="0.4">
      <c r="A186" s="26" t="s">
        <v>0</v>
      </c>
      <c r="B186" s="184">
        <v>42005</v>
      </c>
      <c r="C186" s="182">
        <v>42036</v>
      </c>
      <c r="D186" s="182">
        <v>42064</v>
      </c>
      <c r="E186" s="182">
        <v>42095</v>
      </c>
      <c r="F186" s="182">
        <v>42125</v>
      </c>
      <c r="G186" s="182">
        <v>42156</v>
      </c>
      <c r="H186" s="182">
        <v>42186</v>
      </c>
      <c r="I186" s="182">
        <v>42217</v>
      </c>
      <c r="J186" s="182">
        <v>42248</v>
      </c>
      <c r="K186" s="182">
        <v>42278</v>
      </c>
      <c r="L186" s="182">
        <v>42309</v>
      </c>
      <c r="M186" s="183">
        <v>42339</v>
      </c>
    </row>
    <row r="187" spans="1:13" ht="15" customHeight="1" x14ac:dyDescent="0.35">
      <c r="A187" s="3" t="s">
        <v>44</v>
      </c>
      <c r="B187" s="154">
        <v>1105</v>
      </c>
      <c r="C187" s="154">
        <v>1250</v>
      </c>
      <c r="D187" s="154">
        <v>942</v>
      </c>
      <c r="E187" s="154">
        <v>788</v>
      </c>
      <c r="F187" s="154">
        <v>951</v>
      </c>
      <c r="G187" s="154">
        <v>985</v>
      </c>
      <c r="H187" s="154">
        <v>939</v>
      </c>
      <c r="I187" s="154">
        <v>923</v>
      </c>
      <c r="J187" s="154">
        <v>898</v>
      </c>
      <c r="K187" s="154">
        <v>927</v>
      </c>
      <c r="L187" s="154">
        <v>904</v>
      </c>
      <c r="M187" s="154">
        <v>919</v>
      </c>
    </row>
    <row r="188" spans="1:13" ht="15" customHeight="1" x14ac:dyDescent="0.35">
      <c r="A188" s="3" t="s">
        <v>45</v>
      </c>
      <c r="B188" s="154">
        <v>6346</v>
      </c>
      <c r="C188" s="154">
        <v>7215</v>
      </c>
      <c r="D188" s="154">
        <v>5314</v>
      </c>
      <c r="E188" s="154">
        <v>4185</v>
      </c>
      <c r="F188" s="154">
        <v>6690</v>
      </c>
      <c r="G188" s="154">
        <v>5779</v>
      </c>
      <c r="H188" s="223">
        <v>4852</v>
      </c>
      <c r="I188" s="154">
        <v>6730</v>
      </c>
      <c r="J188" s="154">
        <v>5049</v>
      </c>
      <c r="K188" s="154">
        <v>4646</v>
      </c>
      <c r="L188" s="154">
        <v>5714</v>
      </c>
      <c r="M188" s="154">
        <v>4527</v>
      </c>
    </row>
    <row r="189" spans="1:13" ht="8.25" customHeight="1" x14ac:dyDescent="0.35">
      <c r="A189" s="25" t="s">
        <v>46</v>
      </c>
      <c r="B189" s="154">
        <v>235</v>
      </c>
      <c r="C189" s="154">
        <v>241</v>
      </c>
      <c r="D189" s="154">
        <v>211</v>
      </c>
      <c r="E189" s="154">
        <v>152</v>
      </c>
      <c r="F189" s="154">
        <v>193</v>
      </c>
      <c r="G189" s="154">
        <f>10+175</f>
        <v>185</v>
      </c>
      <c r="H189" s="154">
        <v>139</v>
      </c>
      <c r="I189" s="154">
        <v>228</v>
      </c>
      <c r="J189" s="154">
        <f>248+0.976</f>
        <v>248.976</v>
      </c>
      <c r="K189" s="154">
        <f>17+214</f>
        <v>231</v>
      </c>
      <c r="L189" s="154">
        <f>242+5</f>
        <v>247</v>
      </c>
      <c r="M189" s="154">
        <v>247</v>
      </c>
    </row>
    <row r="190" spans="1:13" ht="15" customHeight="1" x14ac:dyDescent="0.35">
      <c r="A190" s="26" t="s">
        <v>48</v>
      </c>
      <c r="B190" s="152">
        <v>7686</v>
      </c>
      <c r="C190" s="152">
        <v>8706</v>
      </c>
      <c r="D190" s="152">
        <v>6467</v>
      </c>
      <c r="E190" s="152">
        <v>5126</v>
      </c>
      <c r="F190" s="152">
        <v>7834</v>
      </c>
      <c r="G190" s="152">
        <v>6949</v>
      </c>
      <c r="H190" s="152">
        <v>5930</v>
      </c>
      <c r="I190" s="152">
        <v>7881</v>
      </c>
      <c r="J190" s="152">
        <v>6196</v>
      </c>
      <c r="K190" s="152">
        <v>5804</v>
      </c>
      <c r="L190" s="152">
        <v>6866</v>
      </c>
      <c r="M190" s="152">
        <v>5692</v>
      </c>
    </row>
    <row r="191" spans="1:13" ht="5.25" customHeight="1" x14ac:dyDescent="0.35">
      <c r="A191" s="3"/>
      <c r="B191" s="77"/>
      <c r="C191" s="77"/>
      <c r="D191" s="77"/>
      <c r="M191" s="77"/>
    </row>
    <row r="192" spans="1:13" ht="15.75" customHeight="1" x14ac:dyDescent="0.35">
      <c r="A192" s="27" t="s">
        <v>1</v>
      </c>
      <c r="B192" s="77"/>
      <c r="C192" s="77"/>
      <c r="D192" s="77"/>
      <c r="M192" s="77"/>
    </row>
    <row r="193" spans="1:13" ht="15" customHeight="1" x14ac:dyDescent="0.35">
      <c r="A193" s="3" t="s">
        <v>44</v>
      </c>
      <c r="B193" s="154">
        <v>56</v>
      </c>
      <c r="C193" s="154">
        <v>49</v>
      </c>
      <c r="D193" s="154">
        <v>55</v>
      </c>
      <c r="E193" s="154">
        <v>39</v>
      </c>
      <c r="F193" s="154">
        <v>46</v>
      </c>
      <c r="G193" s="154">
        <v>59</v>
      </c>
      <c r="H193" s="154">
        <v>63</v>
      </c>
      <c r="I193" s="154">
        <v>72</v>
      </c>
      <c r="J193" s="154">
        <v>58</v>
      </c>
      <c r="K193" s="154">
        <v>46</v>
      </c>
      <c r="L193" s="154">
        <v>48</v>
      </c>
      <c r="M193" s="154">
        <v>60</v>
      </c>
    </row>
    <row r="194" spans="1:13" x14ac:dyDescent="0.35">
      <c r="A194" s="3" t="s">
        <v>45</v>
      </c>
      <c r="B194" s="154">
        <v>3124</v>
      </c>
      <c r="C194" s="154">
        <v>2198</v>
      </c>
      <c r="D194" s="154">
        <v>2762</v>
      </c>
      <c r="E194" s="154">
        <v>2046</v>
      </c>
      <c r="F194" s="154">
        <v>2055</v>
      </c>
      <c r="G194" s="154">
        <v>2790</v>
      </c>
      <c r="H194" s="154">
        <v>2469</v>
      </c>
      <c r="I194" s="154">
        <v>3603</v>
      </c>
      <c r="J194" s="154">
        <v>3579</v>
      </c>
      <c r="K194" s="154">
        <v>2661</v>
      </c>
      <c r="L194" s="154">
        <v>2309</v>
      </c>
      <c r="M194" s="154">
        <v>3026</v>
      </c>
    </row>
    <row r="195" spans="1:13" x14ac:dyDescent="0.35">
      <c r="A195" s="25" t="s">
        <v>46</v>
      </c>
      <c r="B195" s="154">
        <v>10</v>
      </c>
      <c r="C195" s="154">
        <v>9</v>
      </c>
      <c r="D195" s="154">
        <v>16</v>
      </c>
      <c r="E195" s="154">
        <v>7</v>
      </c>
      <c r="F195" s="154">
        <f>2.7+5.1</f>
        <v>7.8</v>
      </c>
      <c r="G195" s="154">
        <f>8.4+10.5</f>
        <v>18.899999999999999</v>
      </c>
      <c r="H195" s="154">
        <v>10</v>
      </c>
      <c r="I195" s="154">
        <v>16</v>
      </c>
      <c r="J195" s="154">
        <f>11.647+15.15</f>
        <v>26.797000000000001</v>
      </c>
      <c r="K195" s="154">
        <f>5+7</f>
        <v>12</v>
      </c>
      <c r="L195" s="154">
        <v>11</v>
      </c>
      <c r="M195" s="154">
        <v>24</v>
      </c>
    </row>
    <row r="196" spans="1:13" ht="15" customHeight="1" x14ac:dyDescent="0.35">
      <c r="A196" s="26" t="s">
        <v>49</v>
      </c>
      <c r="B196" s="152">
        <v>3190</v>
      </c>
      <c r="C196" s="152">
        <v>2255</v>
      </c>
      <c r="D196" s="152">
        <v>2833</v>
      </c>
      <c r="E196" s="152">
        <v>2092</v>
      </c>
      <c r="F196" s="152">
        <v>2108</v>
      </c>
      <c r="G196" s="152">
        <v>2869</v>
      </c>
      <c r="H196" s="152">
        <v>2542</v>
      </c>
      <c r="I196" s="152">
        <v>3691</v>
      </c>
      <c r="J196" s="152">
        <v>3664</v>
      </c>
      <c r="K196" s="152">
        <v>2719</v>
      </c>
      <c r="L196" s="152">
        <v>2367</v>
      </c>
      <c r="M196" s="152">
        <v>3110</v>
      </c>
    </row>
    <row r="197" spans="1:13" x14ac:dyDescent="0.35">
      <c r="A197" s="2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 x14ac:dyDescent="0.35">
      <c r="A198" s="26" t="s">
        <v>50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 x14ac:dyDescent="0.35">
      <c r="A199" s="3" t="s">
        <v>44</v>
      </c>
      <c r="B199" s="154">
        <v>13</v>
      </c>
      <c r="C199" s="154">
        <v>12</v>
      </c>
      <c r="D199" s="154">
        <v>12</v>
      </c>
      <c r="E199" s="154">
        <v>9</v>
      </c>
      <c r="F199" s="154">
        <v>9</v>
      </c>
      <c r="G199" s="154">
        <v>6</v>
      </c>
      <c r="H199" s="154">
        <v>4</v>
      </c>
      <c r="I199" s="154">
        <v>5</v>
      </c>
      <c r="J199" s="154">
        <v>6</v>
      </c>
      <c r="K199" s="154">
        <v>4</v>
      </c>
      <c r="L199" s="154">
        <v>7</v>
      </c>
      <c r="M199" s="154">
        <v>5</v>
      </c>
    </row>
    <row r="200" spans="1:13" x14ac:dyDescent="0.35">
      <c r="A200" s="3" t="s">
        <v>45</v>
      </c>
      <c r="B200" s="154">
        <v>1733</v>
      </c>
      <c r="C200" s="154">
        <v>2032</v>
      </c>
      <c r="D200" s="154">
        <v>1570</v>
      </c>
      <c r="E200" s="154">
        <v>1511</v>
      </c>
      <c r="F200" s="154">
        <v>1431</v>
      </c>
      <c r="G200" s="154">
        <v>1420</v>
      </c>
      <c r="H200" s="154">
        <v>1478</v>
      </c>
      <c r="I200" s="154">
        <v>1764</v>
      </c>
      <c r="J200" s="154">
        <v>1512</v>
      </c>
      <c r="K200" s="154">
        <v>1622</v>
      </c>
      <c r="L200" s="154">
        <v>1601</v>
      </c>
      <c r="M200" s="154">
        <v>1700</v>
      </c>
    </row>
    <row r="201" spans="1:13" x14ac:dyDescent="0.35">
      <c r="A201" s="25" t="s">
        <v>46</v>
      </c>
      <c r="B201" s="154">
        <v>450</v>
      </c>
      <c r="C201" s="154">
        <v>369</v>
      </c>
      <c r="D201" s="154">
        <v>277</v>
      </c>
      <c r="E201" s="154">
        <v>271</v>
      </c>
      <c r="F201" s="154">
        <f>288+16</f>
        <v>304</v>
      </c>
      <c r="G201" s="154">
        <v>286</v>
      </c>
      <c r="H201" s="154">
        <v>353</v>
      </c>
      <c r="I201" s="154">
        <v>349</v>
      </c>
      <c r="J201" s="154">
        <f>418.549+12.123</f>
        <v>430.67199999999997</v>
      </c>
      <c r="K201" s="154">
        <f>428+12</f>
        <v>440</v>
      </c>
      <c r="L201" s="154">
        <f>352+12</f>
        <v>364</v>
      </c>
      <c r="M201" s="154">
        <v>351</v>
      </c>
    </row>
    <row r="202" spans="1:13" x14ac:dyDescent="0.35">
      <c r="A202" s="27" t="s">
        <v>4</v>
      </c>
      <c r="B202" s="152">
        <v>2196</v>
      </c>
      <c r="C202" s="152">
        <f>SUM(C199:C201)</f>
        <v>2413</v>
      </c>
      <c r="D202" s="152">
        <v>1859</v>
      </c>
      <c r="E202" s="152">
        <v>1791</v>
      </c>
      <c r="F202" s="152">
        <v>1743</v>
      </c>
      <c r="G202" s="152">
        <v>1713</v>
      </c>
      <c r="H202" s="152">
        <v>1835</v>
      </c>
      <c r="I202" s="152">
        <v>2118</v>
      </c>
      <c r="J202" s="152">
        <v>1948</v>
      </c>
      <c r="K202" s="152">
        <v>2065</v>
      </c>
      <c r="L202" s="152">
        <v>1971</v>
      </c>
      <c r="M202" s="152">
        <v>2055</v>
      </c>
    </row>
    <row r="203" spans="1:13" x14ac:dyDescent="0.35">
      <c r="A203" s="2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x14ac:dyDescent="0.35">
      <c r="A204" s="27" t="s">
        <v>2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 x14ac:dyDescent="0.35">
      <c r="A205" s="3" t="s">
        <v>44</v>
      </c>
      <c r="B205" s="154">
        <v>6</v>
      </c>
      <c r="C205" s="154">
        <v>4</v>
      </c>
      <c r="D205" s="154">
        <v>5</v>
      </c>
      <c r="E205" s="154">
        <v>6</v>
      </c>
      <c r="F205" s="154">
        <v>4</v>
      </c>
      <c r="G205" s="154">
        <v>5</v>
      </c>
      <c r="H205" s="154">
        <v>2</v>
      </c>
      <c r="I205" s="154">
        <v>3</v>
      </c>
      <c r="J205" s="154">
        <v>2</v>
      </c>
      <c r="K205" s="154">
        <v>2</v>
      </c>
      <c r="L205" s="154">
        <v>1</v>
      </c>
      <c r="M205" s="154">
        <v>2</v>
      </c>
    </row>
    <row r="206" spans="1:13" x14ac:dyDescent="0.35">
      <c r="A206" s="3" t="s">
        <v>45</v>
      </c>
      <c r="B206" s="154">
        <v>983</v>
      </c>
      <c r="C206" s="154">
        <v>747</v>
      </c>
      <c r="D206" s="154">
        <v>1072</v>
      </c>
      <c r="E206" s="154">
        <v>828</v>
      </c>
      <c r="F206" s="154">
        <v>873</v>
      </c>
      <c r="G206" s="154">
        <v>972</v>
      </c>
      <c r="H206" s="154">
        <v>727</v>
      </c>
      <c r="I206" s="154">
        <v>881</v>
      </c>
      <c r="J206" s="154">
        <v>934</v>
      </c>
      <c r="K206" s="154">
        <v>728</v>
      </c>
      <c r="L206" s="154">
        <v>704</v>
      </c>
      <c r="M206" s="154">
        <v>873</v>
      </c>
    </row>
    <row r="207" spans="1:13" x14ac:dyDescent="0.35">
      <c r="A207" s="25" t="s">
        <v>46</v>
      </c>
      <c r="B207" s="154">
        <v>7</v>
      </c>
      <c r="C207" s="154">
        <v>5</v>
      </c>
      <c r="D207" s="154">
        <v>10</v>
      </c>
      <c r="E207" s="154">
        <v>4</v>
      </c>
      <c r="F207" s="154">
        <f>2.5+1</f>
        <v>3.5</v>
      </c>
      <c r="G207" s="154">
        <f>9.1+1.2</f>
        <v>10.299999999999999</v>
      </c>
      <c r="H207" s="154">
        <v>3</v>
      </c>
      <c r="I207" s="154">
        <v>6</v>
      </c>
      <c r="J207" s="154">
        <f>1.75+8.949</f>
        <v>10.699</v>
      </c>
      <c r="K207" s="154">
        <f>3+2</f>
        <v>5</v>
      </c>
      <c r="L207" s="154">
        <v>7</v>
      </c>
      <c r="M207" s="154">
        <v>9</v>
      </c>
    </row>
    <row r="208" spans="1:13" x14ac:dyDescent="0.35">
      <c r="A208" s="26" t="s">
        <v>51</v>
      </c>
      <c r="B208" s="152">
        <v>996</v>
      </c>
      <c r="C208" s="152">
        <v>755</v>
      </c>
      <c r="D208" s="152">
        <v>1087</v>
      </c>
      <c r="E208" s="152">
        <v>838</v>
      </c>
      <c r="F208" s="152">
        <v>880</v>
      </c>
      <c r="G208" s="152">
        <f>SUM(G205:G207)</f>
        <v>987.3</v>
      </c>
      <c r="H208" s="152">
        <v>733</v>
      </c>
      <c r="I208" s="152">
        <v>890</v>
      </c>
      <c r="J208" s="152">
        <v>947</v>
      </c>
      <c r="K208" s="152">
        <v>735</v>
      </c>
      <c r="L208" s="152">
        <v>713</v>
      </c>
      <c r="M208" s="152">
        <v>884</v>
      </c>
    </row>
    <row r="209" spans="1:13" x14ac:dyDescent="0.35">
      <c r="A209" s="26"/>
      <c r="B209" s="77"/>
      <c r="C209" s="77"/>
      <c r="D209" s="77"/>
      <c r="E209" s="168"/>
      <c r="F209" s="77"/>
      <c r="G209" s="77"/>
      <c r="H209" s="77"/>
      <c r="I209" s="77"/>
      <c r="J209" s="77"/>
      <c r="K209" s="77"/>
      <c r="L209" s="77"/>
      <c r="M209" s="77"/>
    </row>
    <row r="210" spans="1:13" x14ac:dyDescent="0.35">
      <c r="A210" s="26" t="s">
        <v>3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 x14ac:dyDescent="0.35">
      <c r="A211" s="3" t="s">
        <v>44</v>
      </c>
      <c r="B211" s="154">
        <v>134</v>
      </c>
      <c r="C211" s="154">
        <v>112</v>
      </c>
      <c r="D211" s="154">
        <v>113</v>
      </c>
      <c r="E211" s="154">
        <v>105</v>
      </c>
      <c r="F211" s="154">
        <v>116</v>
      </c>
      <c r="G211" s="154">
        <v>170</v>
      </c>
      <c r="H211" s="154">
        <v>149</v>
      </c>
      <c r="I211" s="154">
        <v>104</v>
      </c>
      <c r="J211" s="154">
        <v>86</v>
      </c>
      <c r="K211" s="154">
        <v>84</v>
      </c>
      <c r="L211" s="154">
        <v>76</v>
      </c>
      <c r="M211" s="154">
        <v>64</v>
      </c>
    </row>
    <row r="212" spans="1:13" x14ac:dyDescent="0.35">
      <c r="A212" s="3" t="s">
        <v>45</v>
      </c>
      <c r="B212" s="154">
        <v>984</v>
      </c>
      <c r="C212" s="154">
        <v>1198</v>
      </c>
      <c r="D212" s="154">
        <v>953</v>
      </c>
      <c r="E212" s="154">
        <v>1138</v>
      </c>
      <c r="F212" s="154">
        <v>1023</v>
      </c>
      <c r="G212" s="154">
        <v>1523</v>
      </c>
      <c r="H212" s="154">
        <v>1238</v>
      </c>
      <c r="I212" s="154">
        <v>1184</v>
      </c>
      <c r="J212" s="154">
        <v>948</v>
      </c>
      <c r="K212" s="154">
        <v>1083</v>
      </c>
      <c r="L212" s="154">
        <v>1261</v>
      </c>
      <c r="M212" s="154">
        <v>941</v>
      </c>
    </row>
    <row r="213" spans="1:13" x14ac:dyDescent="0.35">
      <c r="A213" s="25" t="s">
        <v>46</v>
      </c>
      <c r="B213" s="154">
        <v>27</v>
      </c>
      <c r="C213" s="154">
        <v>42</v>
      </c>
      <c r="D213" s="154">
        <v>30</v>
      </c>
      <c r="E213" s="154">
        <v>36</v>
      </c>
      <c r="F213" s="154">
        <v>24</v>
      </c>
      <c r="G213" s="154">
        <f>46.2+0.4</f>
        <v>46.6</v>
      </c>
      <c r="H213" s="154">
        <v>27</v>
      </c>
      <c r="I213" s="154">
        <v>31</v>
      </c>
      <c r="J213" s="154">
        <f>0.458+25.381</f>
        <v>25.838999999999999</v>
      </c>
      <c r="K213" s="154">
        <f>0.535+38</f>
        <v>38.534999999999997</v>
      </c>
      <c r="L213" s="154">
        <v>39</v>
      </c>
      <c r="M213" s="154">
        <v>27</v>
      </c>
    </row>
    <row r="214" spans="1:13" x14ac:dyDescent="0.35">
      <c r="A214" s="26" t="s">
        <v>670</v>
      </c>
      <c r="B214" s="152">
        <v>1144</v>
      </c>
      <c r="C214" s="152">
        <v>1352</v>
      </c>
      <c r="D214" s="152">
        <v>1096</v>
      </c>
      <c r="E214" s="152">
        <v>1279</v>
      </c>
      <c r="F214" s="152">
        <v>1162</v>
      </c>
      <c r="G214" s="152">
        <v>1739</v>
      </c>
      <c r="H214" s="152">
        <v>1414</v>
      </c>
      <c r="I214" s="152">
        <v>1319</v>
      </c>
      <c r="J214" s="152">
        <v>1060</v>
      </c>
      <c r="K214" s="152">
        <v>1206</v>
      </c>
      <c r="L214" s="152">
        <v>1376</v>
      </c>
      <c r="M214" s="152">
        <v>1033</v>
      </c>
    </row>
    <row r="215" spans="1:13" x14ac:dyDescent="0.35">
      <c r="A215" s="26"/>
      <c r="B215" s="77"/>
      <c r="C215" s="77"/>
      <c r="D215" s="220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x14ac:dyDescent="0.35">
      <c r="A216" s="26" t="s">
        <v>52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x14ac:dyDescent="0.35">
      <c r="A217" s="3" t="s">
        <v>44</v>
      </c>
      <c r="B217" s="154">
        <v>10</v>
      </c>
      <c r="C217" s="154">
        <v>9</v>
      </c>
      <c r="D217" s="154">
        <v>10</v>
      </c>
      <c r="E217" s="154">
        <v>10</v>
      </c>
      <c r="F217" s="154">
        <v>9</v>
      </c>
      <c r="G217" s="154">
        <v>10</v>
      </c>
      <c r="H217" s="154">
        <v>7</v>
      </c>
      <c r="I217" s="154">
        <v>5</v>
      </c>
      <c r="J217" s="154">
        <v>4</v>
      </c>
      <c r="K217" s="154">
        <v>6</v>
      </c>
      <c r="L217" s="154">
        <v>4</v>
      </c>
      <c r="M217" s="154">
        <v>4</v>
      </c>
    </row>
    <row r="218" spans="1:13" x14ac:dyDescent="0.35">
      <c r="A218" s="3" t="s">
        <v>45</v>
      </c>
      <c r="B218" s="154">
        <v>374</v>
      </c>
      <c r="C218" s="154">
        <v>302</v>
      </c>
      <c r="D218" s="154">
        <v>333</v>
      </c>
      <c r="E218" s="154">
        <v>298</v>
      </c>
      <c r="F218" s="154">
        <v>310</v>
      </c>
      <c r="G218" s="154">
        <v>303</v>
      </c>
      <c r="H218" s="154">
        <v>353</v>
      </c>
      <c r="I218" s="154">
        <v>358</v>
      </c>
      <c r="J218" s="154">
        <v>273</v>
      </c>
      <c r="K218" s="154">
        <v>278</v>
      </c>
      <c r="L218" s="154">
        <v>391</v>
      </c>
      <c r="M218" s="154">
        <v>246</v>
      </c>
    </row>
    <row r="219" spans="1:13" x14ac:dyDescent="0.35">
      <c r="A219" s="25" t="s">
        <v>46</v>
      </c>
      <c r="B219" s="154">
        <v>26</v>
      </c>
      <c r="C219" s="154">
        <v>18</v>
      </c>
      <c r="D219" s="154">
        <v>23</v>
      </c>
      <c r="E219" s="154">
        <v>17</v>
      </c>
      <c r="F219" s="154">
        <f>12.1+5.4</f>
        <v>17.5</v>
      </c>
      <c r="G219" s="154">
        <f>14.6+5.8</f>
        <v>20.399999999999999</v>
      </c>
      <c r="H219" s="154">
        <v>22</v>
      </c>
      <c r="I219" s="154">
        <v>18</v>
      </c>
      <c r="J219" s="154">
        <f>11.463+6.06</f>
        <v>17.523</v>
      </c>
      <c r="K219" s="154">
        <f>12+8</f>
        <v>20</v>
      </c>
      <c r="L219" s="154">
        <v>24</v>
      </c>
      <c r="M219" s="154">
        <v>15</v>
      </c>
    </row>
    <row r="220" spans="1:13" x14ac:dyDescent="0.35">
      <c r="A220" s="27" t="s">
        <v>5</v>
      </c>
      <c r="B220" s="152">
        <v>410</v>
      </c>
      <c r="C220" s="152">
        <v>329</v>
      </c>
      <c r="D220" s="152">
        <v>365</v>
      </c>
      <c r="E220" s="152">
        <v>324</v>
      </c>
      <c r="F220" s="152">
        <v>337</v>
      </c>
      <c r="G220" s="152">
        <v>333</v>
      </c>
      <c r="H220" s="152">
        <v>381</v>
      </c>
      <c r="I220" s="152">
        <v>381</v>
      </c>
      <c r="J220" s="152">
        <v>295</v>
      </c>
      <c r="K220" s="152">
        <v>304</v>
      </c>
      <c r="L220" s="152">
        <v>419</v>
      </c>
      <c r="M220" s="152">
        <v>264</v>
      </c>
    </row>
    <row r="221" spans="1:13" ht="15" thickBot="1" x14ac:dyDescent="0.4">
      <c r="A221" s="3"/>
    </row>
    <row r="222" spans="1:13" ht="15" thickBot="1" x14ac:dyDescent="0.4">
      <c r="A222" s="26" t="s">
        <v>53</v>
      </c>
      <c r="B222" s="184">
        <v>42005</v>
      </c>
      <c r="C222" s="182">
        <v>42036</v>
      </c>
      <c r="D222" s="182">
        <v>42064</v>
      </c>
      <c r="E222" s="182">
        <v>42095</v>
      </c>
      <c r="F222" s="182">
        <v>42125</v>
      </c>
      <c r="G222" s="182">
        <v>42156</v>
      </c>
      <c r="H222" s="182">
        <v>42186</v>
      </c>
      <c r="I222" s="182">
        <v>42217</v>
      </c>
      <c r="J222" s="182">
        <v>42248</v>
      </c>
      <c r="K222" s="182">
        <v>42278</v>
      </c>
      <c r="L222" s="182">
        <v>42309</v>
      </c>
      <c r="M222" s="183">
        <v>42339</v>
      </c>
    </row>
    <row r="223" spans="1:13" x14ac:dyDescent="0.35">
      <c r="A223" s="3" t="s">
        <v>44</v>
      </c>
      <c r="B223" s="154">
        <v>1323</v>
      </c>
      <c r="C223" s="154">
        <v>1436</v>
      </c>
      <c r="D223" s="154">
        <v>1136</v>
      </c>
      <c r="E223" s="157">
        <v>956</v>
      </c>
      <c r="F223" s="154">
        <v>1134</v>
      </c>
      <c r="G223" s="154">
        <v>1236</v>
      </c>
      <c r="H223" s="157">
        <v>1164</v>
      </c>
      <c r="I223" s="157">
        <v>1111</v>
      </c>
      <c r="J223" s="157">
        <v>1054</v>
      </c>
      <c r="K223" s="157">
        <v>1068</v>
      </c>
      <c r="L223" s="157">
        <v>1041</v>
      </c>
      <c r="M223" s="154">
        <v>1054</v>
      </c>
    </row>
    <row r="224" spans="1:13" x14ac:dyDescent="0.35">
      <c r="A224" s="3" t="s">
        <v>45</v>
      </c>
      <c r="B224" s="154">
        <v>13545</v>
      </c>
      <c r="C224" s="154">
        <v>13690</v>
      </c>
      <c r="D224" s="154">
        <v>12004</v>
      </c>
      <c r="E224" s="154">
        <v>10007</v>
      </c>
      <c r="F224" s="154">
        <v>12383</v>
      </c>
      <c r="G224" s="154">
        <v>12787</v>
      </c>
      <c r="H224" s="154">
        <v>11117</v>
      </c>
      <c r="I224" s="154">
        <v>14519</v>
      </c>
      <c r="J224" s="154">
        <v>12296</v>
      </c>
      <c r="K224" s="154">
        <v>11019</v>
      </c>
      <c r="L224" s="154">
        <v>11980</v>
      </c>
      <c r="M224" s="154">
        <v>11312</v>
      </c>
    </row>
    <row r="225" spans="1:13" x14ac:dyDescent="0.35">
      <c r="A225" s="25" t="s">
        <v>46</v>
      </c>
      <c r="B225" s="154">
        <v>754</v>
      </c>
      <c r="C225" s="154">
        <v>684</v>
      </c>
      <c r="D225" s="154">
        <v>567</v>
      </c>
      <c r="E225" s="154">
        <v>487</v>
      </c>
      <c r="F225" s="154">
        <v>549</v>
      </c>
      <c r="G225" s="154">
        <f>309+258</f>
        <v>567</v>
      </c>
      <c r="H225" s="154">
        <v>554</v>
      </c>
      <c r="I225" s="154">
        <v>650</v>
      </c>
      <c r="J225" s="154">
        <v>760</v>
      </c>
      <c r="K225" s="154">
        <v>746</v>
      </c>
      <c r="L225" s="154">
        <v>692</v>
      </c>
      <c r="M225" s="154">
        <v>672</v>
      </c>
    </row>
    <row r="226" spans="1:13" x14ac:dyDescent="0.35">
      <c r="A226" s="26" t="s">
        <v>13</v>
      </c>
      <c r="B226" s="152">
        <v>15622</v>
      </c>
      <c r="C226" s="152">
        <v>15810</v>
      </c>
      <c r="D226" s="152">
        <v>13706</v>
      </c>
      <c r="E226" s="152">
        <v>11450</v>
      </c>
      <c r="F226" s="152">
        <v>14065</v>
      </c>
      <c r="G226" s="152">
        <v>14590</v>
      </c>
      <c r="H226" s="152">
        <v>12835</v>
      </c>
      <c r="I226" s="152">
        <v>16280</v>
      </c>
      <c r="J226" s="152">
        <v>14110</v>
      </c>
      <c r="K226" s="152">
        <v>12832</v>
      </c>
      <c r="L226" s="152">
        <v>13712</v>
      </c>
      <c r="M226" s="152">
        <v>13039</v>
      </c>
    </row>
    <row r="228" spans="1:13" x14ac:dyDescent="0.35">
      <c r="A228" s="335" t="s">
        <v>919</v>
      </c>
      <c r="B228" s="335"/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</row>
    <row r="230" spans="1:13" ht="15.5" x14ac:dyDescent="0.35">
      <c r="A230" s="179">
        <v>2014</v>
      </c>
      <c r="B230" s="341" t="s">
        <v>671</v>
      </c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</row>
    <row r="231" spans="1:13" ht="15" thickBot="1" x14ac:dyDescent="0.4">
      <c r="A231" s="3"/>
    </row>
    <row r="232" spans="1:13" ht="15" thickBot="1" x14ac:dyDescent="0.4">
      <c r="A232" s="26" t="s">
        <v>0</v>
      </c>
      <c r="B232" s="184">
        <v>41640</v>
      </c>
      <c r="C232" s="182">
        <v>41681</v>
      </c>
      <c r="D232" s="182">
        <v>41709</v>
      </c>
      <c r="E232" s="182">
        <v>41740</v>
      </c>
      <c r="F232" s="182">
        <v>41770</v>
      </c>
      <c r="G232" s="182">
        <v>41801</v>
      </c>
      <c r="H232" s="182">
        <v>41821</v>
      </c>
      <c r="I232" s="182">
        <v>41862</v>
      </c>
      <c r="J232" s="182">
        <v>41893</v>
      </c>
      <c r="K232" s="182">
        <v>41923</v>
      </c>
      <c r="L232" s="182">
        <v>41954</v>
      </c>
      <c r="M232" s="183">
        <v>41984</v>
      </c>
    </row>
    <row r="233" spans="1:13" x14ac:dyDescent="0.35">
      <c r="A233" s="3" t="s">
        <v>44</v>
      </c>
      <c r="B233" s="154">
        <v>911</v>
      </c>
      <c r="C233" s="154">
        <v>997</v>
      </c>
      <c r="D233" s="154">
        <v>964</v>
      </c>
      <c r="E233" s="154">
        <v>810</v>
      </c>
      <c r="F233" s="154">
        <v>977</v>
      </c>
      <c r="G233" s="154">
        <v>871</v>
      </c>
      <c r="H233" s="154">
        <v>831</v>
      </c>
      <c r="I233" s="154">
        <v>939</v>
      </c>
      <c r="J233" s="154">
        <v>1204</v>
      </c>
      <c r="K233" s="154">
        <v>1211</v>
      </c>
      <c r="L233" s="154">
        <v>779</v>
      </c>
      <c r="M233" s="154">
        <v>933</v>
      </c>
    </row>
    <row r="234" spans="1:13" x14ac:dyDescent="0.35">
      <c r="A234" s="3" t="s">
        <v>45</v>
      </c>
      <c r="B234" s="154">
        <v>5143</v>
      </c>
      <c r="C234" s="154">
        <v>5669</v>
      </c>
      <c r="D234" s="154">
        <v>5744</v>
      </c>
      <c r="E234" s="154">
        <v>4926</v>
      </c>
      <c r="F234" s="154">
        <v>6365</v>
      </c>
      <c r="G234" s="154">
        <v>5322</v>
      </c>
      <c r="H234" s="154">
        <v>5160</v>
      </c>
      <c r="I234" s="154">
        <v>6146</v>
      </c>
      <c r="J234" s="154">
        <v>6462</v>
      </c>
      <c r="K234" s="154">
        <v>7652</v>
      </c>
      <c r="L234" s="154">
        <v>5322</v>
      </c>
      <c r="M234" s="154">
        <v>5484</v>
      </c>
    </row>
    <row r="235" spans="1:13" x14ac:dyDescent="0.35">
      <c r="A235" s="25" t="s">
        <v>46</v>
      </c>
      <c r="B235" s="154">
        <v>249</v>
      </c>
      <c r="C235" s="154">
        <v>179</v>
      </c>
      <c r="D235" s="154">
        <v>328</v>
      </c>
      <c r="E235" s="154">
        <v>240</v>
      </c>
      <c r="F235" s="154">
        <v>252</v>
      </c>
      <c r="G235" s="154">
        <v>241</v>
      </c>
      <c r="H235" s="154">
        <v>227</v>
      </c>
      <c r="I235" s="154">
        <v>211</v>
      </c>
      <c r="J235" s="154">
        <v>408</v>
      </c>
      <c r="K235" s="154">
        <v>337</v>
      </c>
      <c r="L235" s="154">
        <v>170</v>
      </c>
      <c r="M235" s="154">
        <v>205</v>
      </c>
    </row>
    <row r="236" spans="1:13" x14ac:dyDescent="0.35">
      <c r="A236" s="25" t="s">
        <v>47</v>
      </c>
      <c r="B236" s="90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219">
        <v>3</v>
      </c>
    </row>
    <row r="237" spans="1:13" x14ac:dyDescent="0.35">
      <c r="A237" s="26" t="s">
        <v>48</v>
      </c>
      <c r="B237" s="152">
        <v>6303</v>
      </c>
      <c r="C237" s="152">
        <v>6846</v>
      </c>
      <c r="D237" s="152">
        <v>7036</v>
      </c>
      <c r="E237" s="152">
        <v>5976</v>
      </c>
      <c r="F237" s="152">
        <v>7594</v>
      </c>
      <c r="G237" s="152">
        <v>6434</v>
      </c>
      <c r="H237" s="152">
        <v>6219</v>
      </c>
      <c r="I237" s="152">
        <v>7297</v>
      </c>
      <c r="J237" s="152">
        <v>8074</v>
      </c>
      <c r="K237" s="152">
        <v>9199</v>
      </c>
      <c r="L237" s="152">
        <v>6271</v>
      </c>
      <c r="M237" s="152">
        <v>6624</v>
      </c>
    </row>
    <row r="238" spans="1:13" x14ac:dyDescent="0.35">
      <c r="A238" s="3"/>
      <c r="B238" s="77"/>
      <c r="C238" s="77"/>
      <c r="D238" s="77"/>
      <c r="M238" s="77"/>
    </row>
    <row r="239" spans="1:13" x14ac:dyDescent="0.35">
      <c r="A239" s="27" t="s">
        <v>1</v>
      </c>
      <c r="B239" s="77"/>
      <c r="C239" s="77"/>
      <c r="D239" s="77"/>
      <c r="M239" s="77"/>
    </row>
    <row r="240" spans="1:13" x14ac:dyDescent="0.35">
      <c r="A240" s="3" t="s">
        <v>44</v>
      </c>
      <c r="B240" s="154">
        <v>41</v>
      </c>
      <c r="C240" s="154">
        <v>51</v>
      </c>
      <c r="D240" s="154">
        <v>58</v>
      </c>
      <c r="E240" s="154">
        <v>44</v>
      </c>
      <c r="F240" s="154">
        <v>41</v>
      </c>
      <c r="G240" s="154">
        <v>60</v>
      </c>
      <c r="H240" s="154">
        <v>50</v>
      </c>
      <c r="I240" s="154">
        <v>48</v>
      </c>
      <c r="J240" s="154">
        <v>60</v>
      </c>
      <c r="K240" s="154">
        <v>84</v>
      </c>
      <c r="L240" s="154">
        <v>52</v>
      </c>
      <c r="M240" s="154">
        <v>70</v>
      </c>
    </row>
    <row r="241" spans="1:13" x14ac:dyDescent="0.35">
      <c r="A241" s="3" t="s">
        <v>45</v>
      </c>
      <c r="B241" s="154">
        <v>2555</v>
      </c>
      <c r="C241" s="154">
        <v>2769</v>
      </c>
      <c r="D241" s="154">
        <v>3161</v>
      </c>
      <c r="E241" s="154">
        <v>2701</v>
      </c>
      <c r="F241" s="154">
        <v>2123</v>
      </c>
      <c r="G241" s="154">
        <v>2407</v>
      </c>
      <c r="H241" s="154">
        <v>2356</v>
      </c>
      <c r="I241" s="154">
        <v>2233</v>
      </c>
      <c r="J241" s="154">
        <v>3001</v>
      </c>
      <c r="K241" s="154">
        <v>3941</v>
      </c>
      <c r="L241" s="154">
        <v>1983</v>
      </c>
      <c r="M241" s="154">
        <v>2993</v>
      </c>
    </row>
    <row r="242" spans="1:13" x14ac:dyDescent="0.35">
      <c r="A242" s="25" t="s">
        <v>46</v>
      </c>
      <c r="B242" s="154">
        <v>13</v>
      </c>
      <c r="C242" s="154">
        <v>7</v>
      </c>
      <c r="D242" s="154">
        <v>6</v>
      </c>
      <c r="E242" s="154">
        <v>4</v>
      </c>
      <c r="F242" s="154">
        <v>4</v>
      </c>
      <c r="G242" s="154">
        <v>8</v>
      </c>
      <c r="H242" s="154">
        <v>4</v>
      </c>
      <c r="I242" s="154">
        <v>4</v>
      </c>
      <c r="J242" s="154">
        <v>7</v>
      </c>
      <c r="K242" s="154">
        <v>7</v>
      </c>
      <c r="L242" s="154">
        <v>5</v>
      </c>
      <c r="M242" s="154">
        <v>9</v>
      </c>
    </row>
    <row r="243" spans="1:13" ht="11.25" customHeight="1" x14ac:dyDescent="0.35">
      <c r="A243" s="25" t="s">
        <v>47</v>
      </c>
      <c r="B243" s="90">
        <v>0</v>
      </c>
      <c r="C243" s="90">
        <v>0</v>
      </c>
      <c r="D243" s="90">
        <v>0</v>
      </c>
      <c r="E243" s="90">
        <v>0</v>
      </c>
      <c r="F243" s="90">
        <v>0</v>
      </c>
      <c r="G243" s="90">
        <v>0</v>
      </c>
      <c r="H243" s="90">
        <v>0</v>
      </c>
      <c r="I243" s="90">
        <v>0</v>
      </c>
      <c r="J243" s="154">
        <v>2</v>
      </c>
      <c r="K243" s="154">
        <v>3</v>
      </c>
      <c r="L243" s="154">
        <v>2</v>
      </c>
      <c r="M243" s="154">
        <v>4</v>
      </c>
    </row>
    <row r="244" spans="1:13" ht="12" customHeight="1" x14ac:dyDescent="0.35">
      <c r="A244" s="26" t="s">
        <v>49</v>
      </c>
      <c r="B244" s="152">
        <v>2610</v>
      </c>
      <c r="C244" s="152">
        <v>2829</v>
      </c>
      <c r="D244" s="152">
        <v>3226</v>
      </c>
      <c r="E244" s="152">
        <v>2750</v>
      </c>
      <c r="F244" s="152">
        <f>SUM(F240:F243)</f>
        <v>2168</v>
      </c>
      <c r="G244" s="152">
        <v>2476</v>
      </c>
      <c r="H244" s="152">
        <v>2411</v>
      </c>
      <c r="I244" s="152">
        <v>2287</v>
      </c>
      <c r="J244" s="152">
        <f>SUM(J240:J243)</f>
        <v>3070</v>
      </c>
      <c r="K244" s="152">
        <v>4035</v>
      </c>
      <c r="L244" s="152">
        <v>2042</v>
      </c>
      <c r="M244" s="152">
        <v>3076</v>
      </c>
    </row>
    <row r="245" spans="1:13" ht="21.65" customHeight="1" x14ac:dyDescent="0.35">
      <c r="A245" s="2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 ht="15.75" customHeight="1" x14ac:dyDescent="0.35">
      <c r="A246" s="26" t="s">
        <v>50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ht="15.75" customHeight="1" x14ac:dyDescent="0.35">
      <c r="A247" s="3" t="s">
        <v>44</v>
      </c>
      <c r="B247" s="154">
        <v>27</v>
      </c>
      <c r="C247" s="154">
        <v>35</v>
      </c>
      <c r="D247" s="154">
        <v>24</v>
      </c>
      <c r="E247" s="154">
        <v>24</v>
      </c>
      <c r="F247" s="154">
        <v>23</v>
      </c>
      <c r="G247" s="154">
        <v>18</v>
      </c>
      <c r="H247" s="154">
        <v>20</v>
      </c>
      <c r="I247" s="154">
        <v>18</v>
      </c>
      <c r="J247" s="154">
        <v>15</v>
      </c>
      <c r="K247" s="154">
        <v>23</v>
      </c>
      <c r="L247" s="154">
        <v>21</v>
      </c>
      <c r="M247" s="154">
        <v>19</v>
      </c>
    </row>
    <row r="248" spans="1:13" ht="15.75" customHeight="1" x14ac:dyDescent="0.35">
      <c r="A248" s="3" t="s">
        <v>45</v>
      </c>
      <c r="B248" s="154">
        <v>1315</v>
      </c>
      <c r="C248" s="154">
        <v>1302</v>
      </c>
      <c r="D248" s="154">
        <v>1102</v>
      </c>
      <c r="E248" s="154">
        <v>1130</v>
      </c>
      <c r="F248" s="154">
        <v>1062</v>
      </c>
      <c r="G248" s="154">
        <v>1150</v>
      </c>
      <c r="H248" s="154">
        <v>1230</v>
      </c>
      <c r="I248" s="154">
        <v>1160</v>
      </c>
      <c r="J248" s="154">
        <v>1305</v>
      </c>
      <c r="K248" s="154">
        <v>1428</v>
      </c>
      <c r="L248" s="154">
        <v>1541</v>
      </c>
      <c r="M248" s="154">
        <v>1382</v>
      </c>
    </row>
    <row r="249" spans="1:13" ht="15.75" customHeight="1" x14ac:dyDescent="0.35">
      <c r="A249" s="25" t="s">
        <v>46</v>
      </c>
      <c r="B249" s="154">
        <v>28</v>
      </c>
      <c r="C249" s="154">
        <v>27</v>
      </c>
      <c r="D249" s="154">
        <v>23</v>
      </c>
      <c r="E249" s="154">
        <v>21</v>
      </c>
      <c r="F249" s="154">
        <v>21</v>
      </c>
      <c r="G249" s="154">
        <v>21</v>
      </c>
      <c r="H249" s="154">
        <v>20</v>
      </c>
      <c r="I249" s="154">
        <v>16</v>
      </c>
      <c r="J249" s="154">
        <v>17</v>
      </c>
      <c r="K249" s="154">
        <v>20</v>
      </c>
      <c r="L249" s="154">
        <v>19</v>
      </c>
      <c r="M249" s="154">
        <v>22</v>
      </c>
    </row>
    <row r="250" spans="1:13" ht="15.75" customHeight="1" x14ac:dyDescent="0.35">
      <c r="A250" s="25" t="s">
        <v>47</v>
      </c>
      <c r="B250" s="205">
        <v>479</v>
      </c>
      <c r="C250" s="205">
        <v>462</v>
      </c>
      <c r="D250" s="205">
        <v>303</v>
      </c>
      <c r="E250" s="205">
        <v>276</v>
      </c>
      <c r="F250" s="205">
        <v>301</v>
      </c>
      <c r="G250" s="205">
        <v>322</v>
      </c>
      <c r="H250" s="205">
        <v>366</v>
      </c>
      <c r="I250" s="205">
        <v>254</v>
      </c>
      <c r="J250" s="205">
        <v>260</v>
      </c>
      <c r="K250" s="205">
        <v>294</v>
      </c>
      <c r="L250" s="205">
        <v>342</v>
      </c>
      <c r="M250" s="205">
        <v>297</v>
      </c>
    </row>
    <row r="251" spans="1:13" ht="15.75" customHeight="1" x14ac:dyDescent="0.35">
      <c r="A251" s="27" t="s">
        <v>4</v>
      </c>
      <c r="B251" s="152">
        <f>SUM(B247:B250)</f>
        <v>1849</v>
      </c>
      <c r="C251" s="152">
        <v>1825</v>
      </c>
      <c r="D251" s="152">
        <v>1452</v>
      </c>
      <c r="E251" s="152">
        <v>1452</v>
      </c>
      <c r="F251" s="152">
        <v>1407</v>
      </c>
      <c r="G251" s="152">
        <v>1512</v>
      </c>
      <c r="H251" s="152">
        <v>1636</v>
      </c>
      <c r="I251" s="152">
        <v>1449</v>
      </c>
      <c r="J251" s="152">
        <v>1597</v>
      </c>
      <c r="K251" s="152">
        <v>1766</v>
      </c>
      <c r="L251" s="152">
        <v>1923</v>
      </c>
      <c r="M251" s="152">
        <v>1719</v>
      </c>
    </row>
    <row r="252" spans="1:13" ht="15.75" customHeight="1" x14ac:dyDescent="0.35">
      <c r="A252" s="2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 ht="15.75" customHeight="1" x14ac:dyDescent="0.35">
      <c r="A253" s="27" t="s">
        <v>2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 ht="15.75" customHeight="1" x14ac:dyDescent="0.35">
      <c r="A254" s="3" t="s">
        <v>44</v>
      </c>
      <c r="B254" s="154">
        <v>8</v>
      </c>
      <c r="C254" s="154">
        <v>11</v>
      </c>
      <c r="D254" s="154">
        <v>8</v>
      </c>
      <c r="E254" s="154">
        <v>5</v>
      </c>
      <c r="F254" s="154">
        <v>8</v>
      </c>
      <c r="G254" s="154">
        <v>7</v>
      </c>
      <c r="H254" s="154">
        <v>6</v>
      </c>
      <c r="I254" s="154">
        <v>7</v>
      </c>
      <c r="J254" s="154">
        <v>11</v>
      </c>
      <c r="K254" s="154">
        <v>6</v>
      </c>
      <c r="L254" s="154">
        <v>7</v>
      </c>
      <c r="M254" s="154">
        <v>7</v>
      </c>
    </row>
    <row r="255" spans="1:13" x14ac:dyDescent="0.35">
      <c r="A255" s="3" t="s">
        <v>45</v>
      </c>
      <c r="B255" s="154">
        <v>800</v>
      </c>
      <c r="C255" s="154">
        <v>745</v>
      </c>
      <c r="D255" s="154">
        <v>803</v>
      </c>
      <c r="E255" s="154">
        <v>544</v>
      </c>
      <c r="F255" s="154">
        <v>568</v>
      </c>
      <c r="G255" s="154">
        <v>722</v>
      </c>
      <c r="H255" s="154">
        <v>565</v>
      </c>
      <c r="I255" s="154">
        <v>653</v>
      </c>
      <c r="J255" s="154">
        <v>1117</v>
      </c>
      <c r="K255" s="154">
        <v>971</v>
      </c>
      <c r="L255" s="154">
        <v>915</v>
      </c>
      <c r="M255" s="154">
        <v>930</v>
      </c>
    </row>
    <row r="256" spans="1:13" x14ac:dyDescent="0.35">
      <c r="A256" s="25" t="s">
        <v>46</v>
      </c>
      <c r="B256" s="154">
        <v>14</v>
      </c>
      <c r="C256" s="154">
        <v>13</v>
      </c>
      <c r="D256" s="154">
        <v>44</v>
      </c>
      <c r="E256" s="154">
        <v>9</v>
      </c>
      <c r="F256" s="154">
        <v>13</v>
      </c>
      <c r="G256" s="154">
        <v>36</v>
      </c>
      <c r="H256" s="154">
        <v>12</v>
      </c>
      <c r="I256" s="154">
        <v>6</v>
      </c>
      <c r="J256" s="154">
        <v>21</v>
      </c>
      <c r="K256" s="154">
        <v>9</v>
      </c>
      <c r="L256" s="154">
        <v>8</v>
      </c>
      <c r="M256" s="154">
        <v>20</v>
      </c>
    </row>
    <row r="257" spans="1:13" x14ac:dyDescent="0.3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205">
        <v>0</v>
      </c>
      <c r="I257" s="205">
        <v>2</v>
      </c>
      <c r="J257" s="205">
        <v>1</v>
      </c>
      <c r="K257" s="205">
        <v>0</v>
      </c>
      <c r="L257" s="205">
        <v>0</v>
      </c>
      <c r="M257" s="205">
        <v>0</v>
      </c>
    </row>
    <row r="258" spans="1:13" x14ac:dyDescent="0.35">
      <c r="A258" s="26" t="s">
        <v>51</v>
      </c>
      <c r="B258" s="152">
        <v>822</v>
      </c>
      <c r="C258" s="152">
        <v>769</v>
      </c>
      <c r="D258" s="152">
        <v>855</v>
      </c>
      <c r="E258" s="152">
        <v>559</v>
      </c>
      <c r="F258" s="152">
        <v>589</v>
      </c>
      <c r="G258" s="152">
        <v>765</v>
      </c>
      <c r="H258" s="152">
        <v>583</v>
      </c>
      <c r="I258" s="152">
        <v>669</v>
      </c>
      <c r="J258" s="152">
        <v>1150</v>
      </c>
      <c r="K258" s="152">
        <v>986</v>
      </c>
      <c r="L258" s="152">
        <v>929</v>
      </c>
      <c r="M258" s="152">
        <v>957</v>
      </c>
    </row>
    <row r="259" spans="1:13" x14ac:dyDescent="0.35">
      <c r="A259" s="26"/>
      <c r="B259" s="77"/>
      <c r="C259" s="77"/>
      <c r="D259" s="77"/>
      <c r="E259" s="168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35">
      <c r="A260" s="26" t="s">
        <v>3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35">
      <c r="A261" s="3" t="s">
        <v>44</v>
      </c>
      <c r="B261" s="154">
        <v>113</v>
      </c>
      <c r="C261" s="154">
        <v>118</v>
      </c>
      <c r="D261" s="154">
        <v>130</v>
      </c>
      <c r="E261" s="154">
        <v>125</v>
      </c>
      <c r="F261" s="154">
        <v>115</v>
      </c>
      <c r="G261" s="154">
        <v>123</v>
      </c>
      <c r="H261" s="154">
        <v>137</v>
      </c>
      <c r="I261" s="154">
        <v>112</v>
      </c>
      <c r="J261" s="154">
        <v>145</v>
      </c>
      <c r="K261" s="154">
        <v>148</v>
      </c>
      <c r="L261" s="154">
        <v>119</v>
      </c>
      <c r="M261" s="154">
        <v>96</v>
      </c>
    </row>
    <row r="262" spans="1:13" x14ac:dyDescent="0.35">
      <c r="A262" s="3" t="s">
        <v>45</v>
      </c>
      <c r="B262" s="154">
        <v>895</v>
      </c>
      <c r="C262" s="154">
        <v>1223</v>
      </c>
      <c r="D262" s="154">
        <v>957</v>
      </c>
      <c r="E262" s="154">
        <v>993</v>
      </c>
      <c r="F262" s="154">
        <v>776</v>
      </c>
      <c r="G262" s="154">
        <v>1012</v>
      </c>
      <c r="H262" s="154">
        <v>916</v>
      </c>
      <c r="I262" s="154">
        <v>922</v>
      </c>
      <c r="J262" s="154">
        <v>867</v>
      </c>
      <c r="K262" s="154">
        <v>1087</v>
      </c>
      <c r="L262" s="154">
        <v>1156</v>
      </c>
      <c r="M262" s="154">
        <v>826</v>
      </c>
    </row>
    <row r="263" spans="1:13" x14ac:dyDescent="0.35">
      <c r="A263" s="25" t="s">
        <v>46</v>
      </c>
      <c r="B263" s="154">
        <v>22</v>
      </c>
      <c r="C263" s="154">
        <v>40</v>
      </c>
      <c r="D263" s="154">
        <v>21</v>
      </c>
      <c r="E263" s="154">
        <v>41</v>
      </c>
      <c r="F263" s="154">
        <v>23</v>
      </c>
      <c r="G263" s="154">
        <v>41</v>
      </c>
      <c r="H263" s="154">
        <v>24</v>
      </c>
      <c r="I263" s="154">
        <v>24</v>
      </c>
      <c r="J263" s="154">
        <v>23</v>
      </c>
      <c r="K263" s="154">
        <v>34</v>
      </c>
      <c r="L263" s="154">
        <v>35</v>
      </c>
      <c r="M263" s="154">
        <v>27</v>
      </c>
    </row>
    <row r="264" spans="1:13" x14ac:dyDescent="0.35">
      <c r="A264" s="25" t="s">
        <v>47</v>
      </c>
      <c r="B264" s="205">
        <v>0</v>
      </c>
      <c r="C264" s="205">
        <v>1</v>
      </c>
      <c r="D264" s="205">
        <v>3</v>
      </c>
      <c r="E264" s="205">
        <v>0</v>
      </c>
      <c r="F264" s="205">
        <v>1</v>
      </c>
      <c r="G264" s="205">
        <v>3.6</v>
      </c>
      <c r="H264" s="205">
        <v>0</v>
      </c>
      <c r="I264" s="205">
        <v>0</v>
      </c>
      <c r="J264" s="205">
        <v>3</v>
      </c>
      <c r="K264" s="205">
        <v>1</v>
      </c>
      <c r="L264" s="205">
        <v>0</v>
      </c>
      <c r="M264" s="205">
        <v>4</v>
      </c>
    </row>
    <row r="265" spans="1:13" x14ac:dyDescent="0.35">
      <c r="A265" s="26" t="s">
        <v>670</v>
      </c>
      <c r="B265" s="152">
        <v>1031</v>
      </c>
      <c r="C265" s="152">
        <v>1383</v>
      </c>
      <c r="D265" s="152">
        <v>1111</v>
      </c>
      <c r="E265" s="152">
        <f>SUM(E261:E264)</f>
        <v>1159</v>
      </c>
      <c r="F265" s="152">
        <v>915</v>
      </c>
      <c r="G265" s="152">
        <v>1179</v>
      </c>
      <c r="H265" s="152">
        <v>1076</v>
      </c>
      <c r="I265" s="152">
        <v>1058</v>
      </c>
      <c r="J265" s="152">
        <v>1038</v>
      </c>
      <c r="K265" s="152">
        <v>1270</v>
      </c>
      <c r="L265" s="152">
        <v>1310</v>
      </c>
      <c r="M265" s="152">
        <v>952</v>
      </c>
    </row>
    <row r="266" spans="1:13" x14ac:dyDescent="0.35">
      <c r="A266" s="2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35">
      <c r="A267" s="26" t="s">
        <v>52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ht="15" customHeight="1" x14ac:dyDescent="0.35">
      <c r="A268" s="3" t="s">
        <v>44</v>
      </c>
      <c r="B268" s="154">
        <v>15</v>
      </c>
      <c r="C268" s="154">
        <v>19</v>
      </c>
      <c r="D268" s="154">
        <v>10</v>
      </c>
      <c r="E268" s="154">
        <v>21</v>
      </c>
      <c r="F268" s="154">
        <v>16</v>
      </c>
      <c r="G268" s="154">
        <v>13</v>
      </c>
      <c r="H268" s="154">
        <v>11</v>
      </c>
      <c r="I268" s="154">
        <v>6.8</v>
      </c>
      <c r="J268" s="154">
        <v>10</v>
      </c>
      <c r="K268" s="154">
        <v>11</v>
      </c>
      <c r="L268" s="154">
        <v>16</v>
      </c>
      <c r="M268" s="154">
        <v>9</v>
      </c>
    </row>
    <row r="269" spans="1:13" x14ac:dyDescent="0.35">
      <c r="A269" s="3" t="s">
        <v>45</v>
      </c>
      <c r="B269" s="154">
        <v>296</v>
      </c>
      <c r="C269" s="154">
        <v>312</v>
      </c>
      <c r="D269" s="154">
        <v>349</v>
      </c>
      <c r="E269" s="154">
        <v>281</v>
      </c>
      <c r="F269" s="154">
        <v>288</v>
      </c>
      <c r="G269" s="154">
        <v>292</v>
      </c>
      <c r="H269" s="154">
        <v>291</v>
      </c>
      <c r="I269" s="154">
        <v>258</v>
      </c>
      <c r="J269" s="154">
        <v>295</v>
      </c>
      <c r="K269" s="154">
        <v>299</v>
      </c>
      <c r="L269" s="154">
        <v>439</v>
      </c>
      <c r="M269" s="154">
        <v>267</v>
      </c>
    </row>
    <row r="270" spans="1:13" ht="15" customHeight="1" x14ac:dyDescent="0.35">
      <c r="A270" s="25" t="s">
        <v>46</v>
      </c>
      <c r="B270" s="154">
        <v>8</v>
      </c>
      <c r="C270" s="154">
        <v>6</v>
      </c>
      <c r="D270" s="154">
        <v>6</v>
      </c>
      <c r="E270" s="154">
        <v>6</v>
      </c>
      <c r="F270" s="154">
        <v>6</v>
      </c>
      <c r="G270" s="154">
        <v>6</v>
      </c>
      <c r="H270" s="154">
        <v>7</v>
      </c>
      <c r="I270" s="154">
        <v>5.9</v>
      </c>
      <c r="J270" s="154">
        <v>7</v>
      </c>
      <c r="K270" s="154">
        <v>6</v>
      </c>
      <c r="L270" s="154">
        <v>7</v>
      </c>
      <c r="M270" s="154">
        <v>6</v>
      </c>
    </row>
    <row r="271" spans="1:13" x14ac:dyDescent="0.35">
      <c r="A271" s="25" t="s">
        <v>47</v>
      </c>
      <c r="B271" s="205">
        <v>12</v>
      </c>
      <c r="C271" s="205">
        <v>14</v>
      </c>
      <c r="D271" s="205">
        <v>15</v>
      </c>
      <c r="E271" s="205">
        <v>14</v>
      </c>
      <c r="F271" s="205">
        <v>13</v>
      </c>
      <c r="G271" s="205">
        <v>14</v>
      </c>
      <c r="H271" s="205">
        <v>10</v>
      </c>
      <c r="I271" s="205">
        <v>9.8000000000000007</v>
      </c>
      <c r="J271" s="205">
        <v>14</v>
      </c>
      <c r="K271" s="205">
        <v>13</v>
      </c>
      <c r="L271" s="205">
        <v>16</v>
      </c>
      <c r="M271" s="205">
        <v>10</v>
      </c>
    </row>
    <row r="272" spans="1:13" x14ac:dyDescent="0.35">
      <c r="A272" s="27" t="s">
        <v>5</v>
      </c>
      <c r="B272" s="152">
        <v>331</v>
      </c>
      <c r="C272" s="152">
        <v>351</v>
      </c>
      <c r="D272" s="152">
        <v>382</v>
      </c>
      <c r="E272" s="152">
        <v>321</v>
      </c>
      <c r="F272" s="152">
        <v>324</v>
      </c>
      <c r="G272" s="152">
        <v>325</v>
      </c>
      <c r="H272" s="152">
        <v>319</v>
      </c>
      <c r="I272" s="152">
        <v>281</v>
      </c>
      <c r="J272" s="152">
        <v>325</v>
      </c>
      <c r="K272" s="152">
        <v>330</v>
      </c>
      <c r="L272" s="152">
        <v>477</v>
      </c>
      <c r="M272" s="152">
        <v>293</v>
      </c>
    </row>
    <row r="273" spans="1:13" ht="15" thickBot="1" x14ac:dyDescent="0.4">
      <c r="A273" s="3"/>
    </row>
    <row r="274" spans="1:13" ht="15" thickBot="1" x14ac:dyDescent="0.4">
      <c r="A274" s="26" t="s">
        <v>53</v>
      </c>
      <c r="B274" s="184">
        <v>41640</v>
      </c>
      <c r="C274" s="182">
        <v>41681</v>
      </c>
      <c r="D274" s="182">
        <v>41709</v>
      </c>
      <c r="E274" s="182">
        <v>41740</v>
      </c>
      <c r="F274" s="182">
        <v>41770</v>
      </c>
      <c r="G274" s="182">
        <v>41801</v>
      </c>
      <c r="H274" s="182">
        <v>41821</v>
      </c>
      <c r="I274" s="182">
        <v>41862</v>
      </c>
      <c r="J274" s="182">
        <v>41893</v>
      </c>
      <c r="K274" s="182">
        <v>41923</v>
      </c>
      <c r="L274" s="182">
        <v>41954</v>
      </c>
      <c r="M274" s="183">
        <v>41984</v>
      </c>
    </row>
    <row r="275" spans="1:13" x14ac:dyDescent="0.35">
      <c r="A275" s="3" t="s">
        <v>44</v>
      </c>
      <c r="B275" s="154">
        <v>1116</v>
      </c>
      <c r="C275" s="154">
        <v>1231</v>
      </c>
      <c r="D275" s="154">
        <v>1194</v>
      </c>
      <c r="E275" s="157">
        <v>1029</v>
      </c>
      <c r="F275" s="154">
        <v>1181</v>
      </c>
      <c r="G275" s="154">
        <v>1091</v>
      </c>
      <c r="H275" s="157">
        <v>1053</v>
      </c>
      <c r="I275" s="157">
        <v>1133</v>
      </c>
      <c r="J275" s="157">
        <v>1445</v>
      </c>
      <c r="K275" s="157">
        <v>1484</v>
      </c>
      <c r="L275" s="157">
        <v>993</v>
      </c>
      <c r="M275" s="154">
        <v>1133</v>
      </c>
    </row>
    <row r="276" spans="1:13" x14ac:dyDescent="0.35">
      <c r="A276" s="3" t="s">
        <v>45</v>
      </c>
      <c r="B276" s="154">
        <v>11003</v>
      </c>
      <c r="C276" s="154">
        <v>12020</v>
      </c>
      <c r="D276" s="154">
        <v>12116</v>
      </c>
      <c r="E276" s="154">
        <v>10575</v>
      </c>
      <c r="F276" s="154">
        <v>11183</v>
      </c>
      <c r="G276" s="154">
        <v>10906</v>
      </c>
      <c r="H276" s="154">
        <v>10517</v>
      </c>
      <c r="I276" s="154">
        <v>11371</v>
      </c>
      <c r="J276" s="154">
        <v>13056</v>
      </c>
      <c r="K276" s="154">
        <v>15377</v>
      </c>
      <c r="L276" s="154">
        <v>11355</v>
      </c>
      <c r="M276" s="154">
        <v>11882</v>
      </c>
    </row>
    <row r="277" spans="1:13" x14ac:dyDescent="0.35">
      <c r="A277" s="25" t="s">
        <v>46</v>
      </c>
      <c r="B277" s="154">
        <v>827</v>
      </c>
      <c r="C277" s="154">
        <v>751</v>
      </c>
      <c r="D277" s="154">
        <v>752</v>
      </c>
      <c r="E277" s="154">
        <v>614</v>
      </c>
      <c r="F277" s="154">
        <v>634</v>
      </c>
      <c r="G277" s="154">
        <v>694</v>
      </c>
      <c r="H277" s="154">
        <v>673</v>
      </c>
      <c r="I277" s="154">
        <v>535</v>
      </c>
      <c r="J277" s="154">
        <v>763</v>
      </c>
      <c r="K277" s="154">
        <v>725</v>
      </c>
      <c r="L277" s="154">
        <v>604</v>
      </c>
      <c r="M277" s="154">
        <v>607</v>
      </c>
    </row>
    <row r="278" spans="1:13" x14ac:dyDescent="0.35">
      <c r="A278" s="26" t="s">
        <v>13</v>
      </c>
      <c r="B278" s="152">
        <v>12946</v>
      </c>
      <c r="C278" s="152">
        <v>14002</v>
      </c>
      <c r="D278" s="152">
        <v>14062</v>
      </c>
      <c r="E278" s="152">
        <v>12218</v>
      </c>
      <c r="F278" s="152">
        <v>12998</v>
      </c>
      <c r="G278" s="152">
        <v>12691</v>
      </c>
      <c r="H278" s="152">
        <v>12243</v>
      </c>
      <c r="I278" s="152">
        <v>13040</v>
      </c>
      <c r="J278" s="152">
        <v>15254</v>
      </c>
      <c r="K278" s="152">
        <v>17586</v>
      </c>
      <c r="L278" s="152">
        <v>12953</v>
      </c>
      <c r="M278" s="152">
        <v>13623</v>
      </c>
    </row>
    <row r="279" spans="1:13" x14ac:dyDescent="0.35">
      <c r="M279" s="94"/>
    </row>
    <row r="280" spans="1:13" ht="15.5" x14ac:dyDescent="0.35">
      <c r="A280" s="179">
        <v>2013</v>
      </c>
      <c r="B280" s="341" t="s">
        <v>671</v>
      </c>
      <c r="C280" s="341"/>
      <c r="D280" s="341"/>
      <c r="E280" s="341"/>
      <c r="F280" s="341"/>
      <c r="G280" s="341"/>
      <c r="H280" s="341"/>
      <c r="I280" s="341"/>
      <c r="J280" s="341"/>
      <c r="K280" s="341"/>
      <c r="L280" s="341"/>
      <c r="M280" s="341"/>
    </row>
    <row r="281" spans="1:13" ht="15" thickBot="1" x14ac:dyDescent="0.4">
      <c r="A281" s="3"/>
    </row>
    <row r="282" spans="1:13" ht="15" thickBot="1" x14ac:dyDescent="0.4">
      <c r="A282" s="26" t="s">
        <v>0</v>
      </c>
      <c r="B282" s="184">
        <v>41275</v>
      </c>
      <c r="C282" s="182">
        <v>41316</v>
      </c>
      <c r="D282" s="182">
        <v>41344</v>
      </c>
      <c r="E282" s="182">
        <v>41375</v>
      </c>
      <c r="F282" s="182">
        <v>41405</v>
      </c>
      <c r="G282" s="182">
        <v>41436</v>
      </c>
      <c r="H282" s="182">
        <v>41456</v>
      </c>
      <c r="I282" s="182">
        <v>41497</v>
      </c>
      <c r="J282" s="182">
        <v>41528</v>
      </c>
      <c r="K282" s="182">
        <v>41558</v>
      </c>
      <c r="L282" s="182">
        <v>41589</v>
      </c>
      <c r="M282" s="183">
        <v>41619</v>
      </c>
    </row>
    <row r="283" spans="1:13" x14ac:dyDescent="0.35">
      <c r="A283" s="3" t="s">
        <v>44</v>
      </c>
      <c r="B283" s="154">
        <v>622</v>
      </c>
      <c r="C283" s="154">
        <v>675</v>
      </c>
      <c r="D283" s="154">
        <v>562</v>
      </c>
      <c r="E283" s="154">
        <v>468</v>
      </c>
      <c r="F283" s="154">
        <v>921</v>
      </c>
      <c r="G283" s="154">
        <v>1222</v>
      </c>
      <c r="H283" s="154">
        <v>778</v>
      </c>
      <c r="I283" s="154">
        <v>945</v>
      </c>
      <c r="J283" s="154">
        <v>1062</v>
      </c>
      <c r="K283" s="154">
        <v>766</v>
      </c>
      <c r="L283" s="154">
        <v>748</v>
      </c>
      <c r="M283" s="154">
        <v>757</v>
      </c>
    </row>
    <row r="284" spans="1:13" x14ac:dyDescent="0.35">
      <c r="A284" s="3" t="s">
        <v>45</v>
      </c>
      <c r="B284" s="154">
        <v>4578</v>
      </c>
      <c r="C284" s="154">
        <v>5582</v>
      </c>
      <c r="D284" s="154">
        <v>4520</v>
      </c>
      <c r="E284" s="154">
        <v>3694</v>
      </c>
      <c r="F284" s="154">
        <v>6706</v>
      </c>
      <c r="G284" s="154">
        <v>7091</v>
      </c>
      <c r="H284" s="154">
        <v>4010</v>
      </c>
      <c r="I284" s="154">
        <v>4884</v>
      </c>
      <c r="J284" s="154">
        <v>5244</v>
      </c>
      <c r="K284" s="154">
        <v>3946</v>
      </c>
      <c r="L284" s="154">
        <v>5088</v>
      </c>
      <c r="M284" s="154">
        <v>4052</v>
      </c>
    </row>
    <row r="285" spans="1:13" x14ac:dyDescent="0.35">
      <c r="A285" s="25" t="s">
        <v>46</v>
      </c>
      <c r="B285" s="154">
        <v>128</v>
      </c>
      <c r="C285" s="154">
        <v>216</v>
      </c>
      <c r="D285" s="154">
        <v>142</v>
      </c>
      <c r="E285" s="154">
        <v>110</v>
      </c>
      <c r="F285" s="154">
        <v>164</v>
      </c>
      <c r="G285" s="154">
        <v>268</v>
      </c>
      <c r="H285" s="154">
        <v>180</v>
      </c>
      <c r="I285" s="154">
        <v>232</v>
      </c>
      <c r="J285" s="154">
        <v>248</v>
      </c>
      <c r="K285" s="154">
        <v>156</v>
      </c>
      <c r="L285" s="154">
        <v>180</v>
      </c>
      <c r="M285" s="154">
        <v>202</v>
      </c>
    </row>
    <row r="286" spans="1:13" x14ac:dyDescent="0.35">
      <c r="A286" s="25" t="s">
        <v>47</v>
      </c>
      <c r="B286" s="90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</row>
    <row r="287" spans="1:13" x14ac:dyDescent="0.35">
      <c r="A287" s="26" t="s">
        <v>48</v>
      </c>
      <c r="B287" s="152">
        <v>5328</v>
      </c>
      <c r="C287" s="152">
        <v>6472</v>
      </c>
      <c r="D287" s="152">
        <v>5225</v>
      </c>
      <c r="E287" s="152">
        <v>4272</v>
      </c>
      <c r="F287" s="152">
        <v>7790</v>
      </c>
      <c r="G287" s="152">
        <v>8581</v>
      </c>
      <c r="H287" s="152">
        <v>4968</v>
      </c>
      <c r="I287" s="152">
        <v>6060</v>
      </c>
      <c r="J287" s="152">
        <v>6554</v>
      </c>
      <c r="K287" s="152">
        <v>4868</v>
      </c>
      <c r="L287" s="152">
        <v>6017</v>
      </c>
      <c r="M287" s="152">
        <v>5011</v>
      </c>
    </row>
    <row r="288" spans="1:13" x14ac:dyDescent="0.35">
      <c r="A288" s="3"/>
      <c r="B288" s="77"/>
      <c r="C288" s="77"/>
      <c r="D288" s="77"/>
      <c r="M288" s="77"/>
    </row>
    <row r="289" spans="1:14" x14ac:dyDescent="0.35">
      <c r="A289" s="27" t="s">
        <v>1</v>
      </c>
      <c r="B289" s="77"/>
      <c r="C289" s="77"/>
      <c r="D289" s="77"/>
      <c r="M289" s="77"/>
    </row>
    <row r="290" spans="1:14" x14ac:dyDescent="0.35">
      <c r="A290" s="3" t="s">
        <v>44</v>
      </c>
      <c r="B290" s="154">
        <v>36</v>
      </c>
      <c r="C290" s="154">
        <v>41</v>
      </c>
      <c r="D290" s="154">
        <v>68</v>
      </c>
      <c r="E290" s="154">
        <v>51</v>
      </c>
      <c r="F290" s="154">
        <v>57</v>
      </c>
      <c r="G290" s="154">
        <v>72</v>
      </c>
      <c r="H290" s="154">
        <v>33</v>
      </c>
      <c r="I290" s="154">
        <v>32</v>
      </c>
      <c r="J290" s="154">
        <v>59</v>
      </c>
      <c r="K290" s="154">
        <v>44</v>
      </c>
      <c r="L290" s="154">
        <v>35</v>
      </c>
      <c r="M290" s="154">
        <v>51</v>
      </c>
      <c r="N290" s="109"/>
    </row>
    <row r="291" spans="1:14" x14ac:dyDescent="0.35">
      <c r="A291" s="3" t="s">
        <v>45</v>
      </c>
      <c r="B291" s="154">
        <v>2059</v>
      </c>
      <c r="C291" s="154">
        <v>2632</v>
      </c>
      <c r="D291" s="154">
        <v>2984</v>
      </c>
      <c r="E291" s="154">
        <v>2661</v>
      </c>
      <c r="F291" s="154">
        <v>2710</v>
      </c>
      <c r="G291" s="154">
        <v>3722</v>
      </c>
      <c r="H291" s="154">
        <v>1989</v>
      </c>
      <c r="I291" s="154">
        <v>2313</v>
      </c>
      <c r="J291" s="154">
        <v>2822</v>
      </c>
      <c r="K291" s="154">
        <v>2626</v>
      </c>
      <c r="L291" s="154">
        <v>2171</v>
      </c>
      <c r="M291" s="154">
        <v>2423</v>
      </c>
    </row>
    <row r="292" spans="1:14" x14ac:dyDescent="0.35">
      <c r="A292" s="25" t="s">
        <v>46</v>
      </c>
      <c r="B292" s="154">
        <v>13</v>
      </c>
      <c r="C292" s="154">
        <v>13</v>
      </c>
      <c r="D292" s="154">
        <v>7</v>
      </c>
      <c r="E292" s="154">
        <v>7</v>
      </c>
      <c r="F292" s="154">
        <v>6</v>
      </c>
      <c r="G292" s="154">
        <v>16</v>
      </c>
      <c r="H292" s="154">
        <v>16</v>
      </c>
      <c r="I292" s="154">
        <v>6</v>
      </c>
      <c r="J292" s="154">
        <v>8</v>
      </c>
      <c r="K292" s="154">
        <v>10</v>
      </c>
      <c r="L292" s="154">
        <v>7</v>
      </c>
      <c r="M292" s="154">
        <v>11.8</v>
      </c>
    </row>
    <row r="293" spans="1:14" x14ac:dyDescent="0.35">
      <c r="A293" s="25" t="s">
        <v>47</v>
      </c>
      <c r="B293" s="90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v>0</v>
      </c>
      <c r="H293" s="90">
        <v>0</v>
      </c>
      <c r="I293" s="90">
        <v>0</v>
      </c>
      <c r="J293" s="90">
        <v>0</v>
      </c>
      <c r="K293" s="154">
        <v>1</v>
      </c>
      <c r="L293" s="90">
        <v>0</v>
      </c>
      <c r="M293" s="154">
        <v>1</v>
      </c>
    </row>
    <row r="294" spans="1:14" x14ac:dyDescent="0.35">
      <c r="A294" s="26" t="s">
        <v>49</v>
      </c>
      <c r="B294" s="152">
        <v>2108</v>
      </c>
      <c r="C294" s="152">
        <v>2686</v>
      </c>
      <c r="D294" s="152">
        <v>3059</v>
      </c>
      <c r="E294" s="152">
        <v>2720</v>
      </c>
      <c r="F294" s="152">
        <v>2773</v>
      </c>
      <c r="G294" s="152">
        <v>3810</v>
      </c>
      <c r="H294" s="152">
        <v>2029</v>
      </c>
      <c r="I294" s="152">
        <v>2351</v>
      </c>
      <c r="J294" s="152">
        <v>2888</v>
      </c>
      <c r="K294" s="152">
        <v>2682</v>
      </c>
      <c r="L294" s="152">
        <v>2213</v>
      </c>
      <c r="M294" s="152">
        <v>2487</v>
      </c>
    </row>
    <row r="295" spans="1:14" x14ac:dyDescent="0.35">
      <c r="A295" s="26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4" ht="14.25" customHeight="1" x14ac:dyDescent="0.35">
      <c r="A296" s="26" t="s">
        <v>50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4" x14ac:dyDescent="0.35">
      <c r="A297" s="3" t="s">
        <v>44</v>
      </c>
      <c r="B297" s="154">
        <v>37</v>
      </c>
      <c r="C297" s="154">
        <v>36</v>
      </c>
      <c r="D297" s="154">
        <v>35</v>
      </c>
      <c r="E297" s="154">
        <v>40</v>
      </c>
      <c r="F297" s="154">
        <v>39</v>
      </c>
      <c r="G297" s="154">
        <v>36</v>
      </c>
      <c r="H297" s="154">
        <v>46</v>
      </c>
      <c r="I297" s="154">
        <v>29</v>
      </c>
      <c r="J297" s="154">
        <v>26</v>
      </c>
      <c r="K297" s="154">
        <v>24</v>
      </c>
      <c r="L297" s="154">
        <v>25</v>
      </c>
      <c r="M297" s="154">
        <v>26</v>
      </c>
    </row>
    <row r="298" spans="1:14" s="77" customFormat="1" x14ac:dyDescent="0.35">
      <c r="A298" s="3" t="s">
        <v>45</v>
      </c>
      <c r="B298" s="154">
        <v>1223</v>
      </c>
      <c r="C298" s="154">
        <v>1298</v>
      </c>
      <c r="D298" s="154">
        <v>1260</v>
      </c>
      <c r="E298" s="154">
        <v>1385</v>
      </c>
      <c r="F298" s="154">
        <v>1259</v>
      </c>
      <c r="G298" s="154">
        <v>1277</v>
      </c>
      <c r="H298" s="154">
        <v>1297</v>
      </c>
      <c r="I298" s="154">
        <v>1223</v>
      </c>
      <c r="J298" s="154">
        <v>1142</v>
      </c>
      <c r="K298" s="154">
        <v>1207</v>
      </c>
      <c r="L298" s="154">
        <v>1137</v>
      </c>
      <c r="M298" s="154">
        <v>1122</v>
      </c>
    </row>
    <row r="299" spans="1:14" x14ac:dyDescent="0.35">
      <c r="A299" s="25" t="s">
        <v>46</v>
      </c>
      <c r="B299" s="154">
        <v>42</v>
      </c>
      <c r="C299" s="154">
        <v>40</v>
      </c>
      <c r="D299" s="154">
        <v>32</v>
      </c>
      <c r="E299" s="154">
        <v>51</v>
      </c>
      <c r="F299" s="154">
        <v>41</v>
      </c>
      <c r="G299" s="154">
        <v>38</v>
      </c>
      <c r="H299" s="154">
        <v>41</v>
      </c>
      <c r="I299" s="154">
        <v>31</v>
      </c>
      <c r="J299" s="154">
        <v>34</v>
      </c>
      <c r="K299" s="154">
        <v>34</v>
      </c>
      <c r="L299" s="154">
        <v>29</v>
      </c>
      <c r="M299" s="154">
        <v>25</v>
      </c>
    </row>
    <row r="300" spans="1:14" x14ac:dyDescent="0.35">
      <c r="A300" s="25" t="s">
        <v>47</v>
      </c>
      <c r="B300" s="205">
        <v>377</v>
      </c>
      <c r="C300" s="205">
        <v>377</v>
      </c>
      <c r="D300" s="205">
        <v>436</v>
      </c>
      <c r="E300" s="205">
        <v>458</v>
      </c>
      <c r="F300" s="205">
        <v>373</v>
      </c>
      <c r="G300" s="205">
        <v>386</v>
      </c>
      <c r="H300" s="205">
        <v>314</v>
      </c>
      <c r="I300" s="205">
        <v>287</v>
      </c>
      <c r="J300" s="205">
        <v>352</v>
      </c>
      <c r="K300" s="205">
        <v>360</v>
      </c>
      <c r="L300" s="205">
        <v>341</v>
      </c>
      <c r="M300" s="205">
        <v>373</v>
      </c>
    </row>
    <row r="301" spans="1:14" x14ac:dyDescent="0.35">
      <c r="A301" s="27" t="s">
        <v>4</v>
      </c>
      <c r="B301" s="152">
        <v>1679</v>
      </c>
      <c r="C301" s="152">
        <v>1751</v>
      </c>
      <c r="D301" s="152">
        <v>1764</v>
      </c>
      <c r="E301" s="152">
        <v>1934</v>
      </c>
      <c r="F301" s="152">
        <v>1711</v>
      </c>
      <c r="G301" s="152">
        <v>1738</v>
      </c>
      <c r="H301" s="152">
        <v>1698</v>
      </c>
      <c r="I301" s="152">
        <v>1570</v>
      </c>
      <c r="J301" s="152">
        <v>1555</v>
      </c>
      <c r="K301" s="152">
        <v>1626</v>
      </c>
      <c r="L301" s="152">
        <v>1533</v>
      </c>
      <c r="M301" s="152">
        <v>1547</v>
      </c>
    </row>
    <row r="302" spans="1:14" x14ac:dyDescent="0.35">
      <c r="A302" s="2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4" x14ac:dyDescent="0.35">
      <c r="A303" s="27" t="s">
        <v>2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4" x14ac:dyDescent="0.35">
      <c r="A304" s="3" t="s">
        <v>44</v>
      </c>
      <c r="B304" s="154">
        <v>9</v>
      </c>
      <c r="C304" s="154">
        <v>11</v>
      </c>
      <c r="D304" s="154">
        <v>12</v>
      </c>
      <c r="E304" s="154">
        <v>9</v>
      </c>
      <c r="F304" s="154">
        <v>11</v>
      </c>
      <c r="G304" s="154">
        <v>12</v>
      </c>
      <c r="H304" s="154">
        <v>9</v>
      </c>
      <c r="I304" s="154">
        <v>9</v>
      </c>
      <c r="J304" s="154">
        <v>12</v>
      </c>
      <c r="K304" s="154">
        <v>6</v>
      </c>
      <c r="L304" s="154">
        <v>9</v>
      </c>
      <c r="M304" s="154">
        <v>10</v>
      </c>
    </row>
    <row r="305" spans="1:13" x14ac:dyDescent="0.35">
      <c r="A305" s="3" t="s">
        <v>45</v>
      </c>
      <c r="B305" s="154">
        <v>873</v>
      </c>
      <c r="C305" s="154">
        <v>1029</v>
      </c>
      <c r="D305" s="154">
        <v>1013</v>
      </c>
      <c r="E305" s="154">
        <v>864</v>
      </c>
      <c r="F305" s="154">
        <v>997</v>
      </c>
      <c r="G305" s="154">
        <v>1152</v>
      </c>
      <c r="H305" s="154">
        <v>784</v>
      </c>
      <c r="I305" s="154">
        <v>720</v>
      </c>
      <c r="J305" s="154">
        <v>773</v>
      </c>
      <c r="K305" s="154">
        <v>623</v>
      </c>
      <c r="L305" s="154">
        <v>689</v>
      </c>
      <c r="M305" s="154">
        <v>714</v>
      </c>
    </row>
    <row r="306" spans="1:13" x14ac:dyDescent="0.35">
      <c r="A306" s="25" t="s">
        <v>46</v>
      </c>
      <c r="B306" s="154">
        <v>18</v>
      </c>
      <c r="C306" s="154">
        <v>27</v>
      </c>
      <c r="D306" s="154">
        <v>45</v>
      </c>
      <c r="E306" s="154">
        <v>24</v>
      </c>
      <c r="F306" s="154">
        <v>23</v>
      </c>
      <c r="G306" s="154">
        <v>48</v>
      </c>
      <c r="H306" s="154">
        <v>15</v>
      </c>
      <c r="I306" s="154">
        <v>16</v>
      </c>
      <c r="J306" s="154">
        <v>39</v>
      </c>
      <c r="K306" s="154">
        <v>14</v>
      </c>
      <c r="L306" s="154">
        <v>20</v>
      </c>
      <c r="M306" s="154">
        <v>36</v>
      </c>
    </row>
    <row r="307" spans="1:13" x14ac:dyDescent="0.35">
      <c r="A307" s="25" t="s">
        <v>47</v>
      </c>
      <c r="B307" s="90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v>0</v>
      </c>
      <c r="H307" s="205">
        <v>0</v>
      </c>
      <c r="I307" s="205">
        <v>0</v>
      </c>
      <c r="J307" s="205">
        <v>0</v>
      </c>
      <c r="K307" s="205">
        <v>0</v>
      </c>
      <c r="L307" s="205">
        <v>0</v>
      </c>
      <c r="M307" s="205">
        <v>0</v>
      </c>
    </row>
    <row r="308" spans="1:13" x14ac:dyDescent="0.35">
      <c r="A308" s="26" t="s">
        <v>51</v>
      </c>
      <c r="B308" s="152">
        <v>900</v>
      </c>
      <c r="C308" s="152">
        <v>1067</v>
      </c>
      <c r="D308" s="152">
        <v>1072</v>
      </c>
      <c r="E308" s="152">
        <v>898</v>
      </c>
      <c r="F308" s="152">
        <v>1031</v>
      </c>
      <c r="G308" s="152">
        <v>1213</v>
      </c>
      <c r="H308" s="152">
        <v>807</v>
      </c>
      <c r="I308" s="152">
        <v>745</v>
      </c>
      <c r="J308" s="152">
        <v>825</v>
      </c>
      <c r="K308" s="152">
        <v>644</v>
      </c>
      <c r="L308" s="152">
        <v>718</v>
      </c>
      <c r="M308" s="152">
        <v>760</v>
      </c>
    </row>
    <row r="309" spans="1:13" x14ac:dyDescent="0.35">
      <c r="A309" s="26"/>
      <c r="B309" s="77"/>
      <c r="C309" s="77"/>
      <c r="D309" s="77"/>
      <c r="E309" s="168"/>
      <c r="F309" s="77"/>
      <c r="G309" s="77"/>
      <c r="H309" s="77"/>
      <c r="I309" s="77"/>
      <c r="J309" s="77"/>
      <c r="K309" s="77"/>
      <c r="L309" s="77"/>
      <c r="M309" s="77"/>
    </row>
    <row r="310" spans="1:13" x14ac:dyDescent="0.35">
      <c r="A310" s="26" t="s">
        <v>3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 ht="7.5" customHeight="1" x14ac:dyDescent="0.35">
      <c r="A311" s="3" t="s">
        <v>44</v>
      </c>
      <c r="B311" s="154">
        <v>158</v>
      </c>
      <c r="C311" s="154">
        <v>155</v>
      </c>
      <c r="D311" s="154">
        <v>135</v>
      </c>
      <c r="E311" s="154">
        <v>152</v>
      </c>
      <c r="F311" s="154">
        <v>132</v>
      </c>
      <c r="G311" s="154">
        <v>144</v>
      </c>
      <c r="H311" s="154">
        <v>141</v>
      </c>
      <c r="I311" s="154">
        <v>164</v>
      </c>
      <c r="J311" s="154">
        <v>139</v>
      </c>
      <c r="K311" s="154">
        <v>114</v>
      </c>
      <c r="L311" s="154">
        <v>129</v>
      </c>
      <c r="M311" s="154">
        <v>79</v>
      </c>
    </row>
    <row r="312" spans="1:13" x14ac:dyDescent="0.35">
      <c r="A312" s="3" t="s">
        <v>45</v>
      </c>
      <c r="B312" s="154">
        <v>849</v>
      </c>
      <c r="C312" s="154">
        <v>1074</v>
      </c>
      <c r="D312" s="154">
        <v>811</v>
      </c>
      <c r="E312" s="154">
        <v>1021</v>
      </c>
      <c r="F312" s="154">
        <v>804</v>
      </c>
      <c r="G312" s="154">
        <v>972</v>
      </c>
      <c r="H312" s="154">
        <v>823</v>
      </c>
      <c r="I312" s="154">
        <v>927</v>
      </c>
      <c r="J312" s="154">
        <v>756</v>
      </c>
      <c r="K312" s="154">
        <v>829</v>
      </c>
      <c r="L312" s="154">
        <v>1058</v>
      </c>
      <c r="M312" s="154">
        <v>686</v>
      </c>
    </row>
    <row r="313" spans="1:13" x14ac:dyDescent="0.35">
      <c r="A313" s="25" t="s">
        <v>46</v>
      </c>
      <c r="B313" s="154">
        <v>21</v>
      </c>
      <c r="C313" s="154">
        <v>34</v>
      </c>
      <c r="D313" s="154">
        <v>22</v>
      </c>
      <c r="E313" s="154">
        <v>35</v>
      </c>
      <c r="F313" s="154">
        <v>21</v>
      </c>
      <c r="G313" s="154">
        <v>39</v>
      </c>
      <c r="H313" s="154">
        <v>20</v>
      </c>
      <c r="I313" s="154">
        <v>25</v>
      </c>
      <c r="J313" s="154">
        <v>22</v>
      </c>
      <c r="K313" s="154">
        <v>33</v>
      </c>
      <c r="L313" s="154">
        <v>32</v>
      </c>
      <c r="M313" s="154">
        <v>27</v>
      </c>
    </row>
    <row r="314" spans="1:13" x14ac:dyDescent="0.35">
      <c r="A314" s="25" t="s">
        <v>47</v>
      </c>
      <c r="B314" s="205">
        <v>1</v>
      </c>
      <c r="C314" s="205">
        <v>0</v>
      </c>
      <c r="D314" s="205">
        <v>1</v>
      </c>
      <c r="E314" s="205">
        <v>1</v>
      </c>
      <c r="F314" s="205">
        <v>0</v>
      </c>
      <c r="G314" s="205">
        <v>1</v>
      </c>
      <c r="H314" s="205">
        <v>0</v>
      </c>
      <c r="I314" s="205">
        <v>0</v>
      </c>
      <c r="J314" s="205">
        <v>1</v>
      </c>
      <c r="K314" s="205">
        <v>0</v>
      </c>
      <c r="L314" s="205">
        <v>1</v>
      </c>
      <c r="M314" s="205">
        <v>0</v>
      </c>
    </row>
    <row r="315" spans="1:13" x14ac:dyDescent="0.35">
      <c r="A315" s="26" t="s">
        <v>670</v>
      </c>
      <c r="B315" s="152">
        <v>1030</v>
      </c>
      <c r="C315" s="152">
        <v>1263</v>
      </c>
      <c r="D315" s="152">
        <v>969</v>
      </c>
      <c r="E315" s="152">
        <v>1210</v>
      </c>
      <c r="F315" s="152">
        <v>958</v>
      </c>
      <c r="G315" s="152">
        <v>1156</v>
      </c>
      <c r="H315" s="152">
        <v>984</v>
      </c>
      <c r="I315" s="152">
        <v>1117</v>
      </c>
      <c r="J315" s="152">
        <v>918</v>
      </c>
      <c r="K315" s="152">
        <v>976</v>
      </c>
      <c r="L315" s="152">
        <v>1220</v>
      </c>
      <c r="M315" s="152">
        <v>793</v>
      </c>
    </row>
    <row r="316" spans="1:13" x14ac:dyDescent="0.35">
      <c r="A316" s="2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35">
      <c r="A317" s="26" t="s">
        <v>52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35">
      <c r="A318" s="3" t="s">
        <v>44</v>
      </c>
      <c r="B318" s="154">
        <v>22</v>
      </c>
      <c r="C318" s="154">
        <v>23</v>
      </c>
      <c r="D318" s="154">
        <v>20</v>
      </c>
      <c r="E318" s="154">
        <v>29</v>
      </c>
      <c r="F318" s="154">
        <v>20</v>
      </c>
      <c r="G318" s="154">
        <v>22</v>
      </c>
      <c r="H318" s="154">
        <v>18</v>
      </c>
      <c r="I318" s="154">
        <v>15</v>
      </c>
      <c r="J318" s="154">
        <v>13</v>
      </c>
      <c r="K318" s="154">
        <v>11</v>
      </c>
      <c r="L318" s="154">
        <v>20</v>
      </c>
      <c r="M318" s="154">
        <v>15</v>
      </c>
    </row>
    <row r="319" spans="1:13" x14ac:dyDescent="0.35">
      <c r="A319" s="3" t="s">
        <v>45</v>
      </c>
      <c r="B319" s="154">
        <v>337</v>
      </c>
      <c r="C319" s="154">
        <v>386</v>
      </c>
      <c r="D319" s="154">
        <v>321</v>
      </c>
      <c r="E319" s="154">
        <v>470</v>
      </c>
      <c r="F319" s="154">
        <v>397</v>
      </c>
      <c r="G319" s="154">
        <v>385</v>
      </c>
      <c r="H319" s="154">
        <v>334</v>
      </c>
      <c r="I319" s="154">
        <v>33</v>
      </c>
      <c r="J319" s="154">
        <v>296</v>
      </c>
      <c r="K319" s="154">
        <v>272</v>
      </c>
      <c r="L319" s="154">
        <v>338</v>
      </c>
      <c r="M319" s="154">
        <v>245</v>
      </c>
    </row>
    <row r="320" spans="1:13" x14ac:dyDescent="0.35">
      <c r="A320" s="25" t="s">
        <v>46</v>
      </c>
      <c r="B320" s="154">
        <v>10</v>
      </c>
      <c r="C320" s="154">
        <v>10</v>
      </c>
      <c r="D320" s="154">
        <v>10</v>
      </c>
      <c r="E320" s="154">
        <v>11</v>
      </c>
      <c r="F320" s="154">
        <v>11</v>
      </c>
      <c r="G320" s="154">
        <v>10</v>
      </c>
      <c r="H320" s="154">
        <v>8</v>
      </c>
      <c r="I320" s="154">
        <v>7</v>
      </c>
      <c r="J320" s="154">
        <v>7</v>
      </c>
      <c r="K320" s="154">
        <v>7</v>
      </c>
      <c r="L320" s="154">
        <v>8</v>
      </c>
      <c r="M320" s="154">
        <v>7</v>
      </c>
    </row>
    <row r="321" spans="1:13" x14ac:dyDescent="0.35">
      <c r="A321" s="25" t="s">
        <v>47</v>
      </c>
      <c r="B321" s="205">
        <v>16</v>
      </c>
      <c r="C321" s="205">
        <v>20</v>
      </c>
      <c r="D321" s="205">
        <v>17</v>
      </c>
      <c r="E321" s="205">
        <v>22</v>
      </c>
      <c r="F321" s="205">
        <v>17</v>
      </c>
      <c r="G321" s="205">
        <v>18</v>
      </c>
      <c r="H321" s="205">
        <v>17</v>
      </c>
      <c r="I321" s="205">
        <v>15</v>
      </c>
      <c r="J321" s="205">
        <v>10</v>
      </c>
      <c r="K321" s="205">
        <v>12</v>
      </c>
      <c r="L321" s="205">
        <v>12</v>
      </c>
      <c r="M321" s="205">
        <v>9</v>
      </c>
    </row>
    <row r="322" spans="1:13" x14ac:dyDescent="0.35">
      <c r="A322" s="27" t="s">
        <v>5</v>
      </c>
      <c r="B322" s="152">
        <v>384</v>
      </c>
      <c r="C322" s="152">
        <v>439</v>
      </c>
      <c r="D322" s="152">
        <v>368</v>
      </c>
      <c r="E322" s="152">
        <v>532</v>
      </c>
      <c r="F322" s="152">
        <v>444</v>
      </c>
      <c r="G322" s="152">
        <v>435</v>
      </c>
      <c r="H322" s="152">
        <v>376</v>
      </c>
      <c r="I322" s="152">
        <v>374</v>
      </c>
      <c r="J322" s="152">
        <v>327</v>
      </c>
      <c r="K322" s="152">
        <v>302</v>
      </c>
      <c r="L322" s="152">
        <v>379</v>
      </c>
      <c r="M322" s="152">
        <v>276</v>
      </c>
    </row>
    <row r="323" spans="1:13" x14ac:dyDescent="0.35">
      <c r="A323" s="27"/>
    </row>
    <row r="324" spans="1:13" ht="15" thickBot="1" x14ac:dyDescent="0.4">
      <c r="A324" s="3"/>
    </row>
    <row r="325" spans="1:13" ht="15" thickBot="1" x14ac:dyDescent="0.4">
      <c r="A325" s="26" t="s">
        <v>53</v>
      </c>
      <c r="B325" s="184">
        <v>41275</v>
      </c>
      <c r="C325" s="182">
        <v>41316</v>
      </c>
      <c r="D325" s="182">
        <v>41344</v>
      </c>
      <c r="E325" s="182">
        <v>41375</v>
      </c>
      <c r="F325" s="182">
        <v>41405</v>
      </c>
      <c r="G325" s="182">
        <v>41436</v>
      </c>
      <c r="H325" s="182">
        <v>41456</v>
      </c>
      <c r="I325" s="182">
        <v>41497</v>
      </c>
      <c r="J325" s="182">
        <v>41528</v>
      </c>
      <c r="K325" s="182">
        <v>41558</v>
      </c>
      <c r="L325" s="182">
        <v>41589</v>
      </c>
      <c r="M325" s="183">
        <v>41619</v>
      </c>
    </row>
    <row r="326" spans="1:13" x14ac:dyDescent="0.35">
      <c r="A326" s="3" t="s">
        <v>44</v>
      </c>
      <c r="B326" s="154">
        <v>884</v>
      </c>
      <c r="C326" s="154">
        <v>941</v>
      </c>
      <c r="D326" s="154">
        <v>834</v>
      </c>
      <c r="E326" s="157">
        <v>749</v>
      </c>
      <c r="F326" s="154">
        <v>1180</v>
      </c>
      <c r="G326" s="154">
        <v>1508</v>
      </c>
      <c r="H326" s="157">
        <v>1025</v>
      </c>
      <c r="I326" s="157">
        <v>1195</v>
      </c>
      <c r="J326" s="157">
        <v>1312</v>
      </c>
      <c r="K326" s="157">
        <v>966</v>
      </c>
      <c r="L326" s="157">
        <v>966</v>
      </c>
      <c r="M326" s="154">
        <v>938</v>
      </c>
    </row>
    <row r="327" spans="1:13" x14ac:dyDescent="0.35">
      <c r="A327" s="3" t="s">
        <v>45</v>
      </c>
      <c r="B327" s="154">
        <v>9919</v>
      </c>
      <c r="C327" s="154">
        <v>12001</v>
      </c>
      <c r="D327" s="154">
        <v>10909</v>
      </c>
      <c r="E327" s="154">
        <v>10096</v>
      </c>
      <c r="F327" s="154">
        <v>12872</v>
      </c>
      <c r="G327" s="154">
        <v>14599</v>
      </c>
      <c r="H327" s="154">
        <v>9236</v>
      </c>
      <c r="I327" s="154">
        <v>10402</v>
      </c>
      <c r="J327" s="154">
        <v>11034</v>
      </c>
      <c r="K327" s="154">
        <v>9503</v>
      </c>
      <c r="L327" s="154">
        <v>10481</v>
      </c>
      <c r="M327" s="154">
        <v>9243</v>
      </c>
    </row>
    <row r="328" spans="1:13" x14ac:dyDescent="0.35">
      <c r="A328" s="25" t="s">
        <v>46</v>
      </c>
      <c r="B328" s="154">
        <v>232</v>
      </c>
      <c r="C328" s="154">
        <v>339</v>
      </c>
      <c r="D328" s="154">
        <v>259</v>
      </c>
      <c r="E328" s="154">
        <v>239</v>
      </c>
      <c r="F328" s="154">
        <v>264</v>
      </c>
      <c r="G328" s="154">
        <v>420</v>
      </c>
      <c r="H328" s="154">
        <v>271</v>
      </c>
      <c r="I328" s="154">
        <v>319</v>
      </c>
      <c r="J328" s="154">
        <v>357</v>
      </c>
      <c r="K328" s="154">
        <v>254</v>
      </c>
      <c r="L328" s="154">
        <v>278</v>
      </c>
      <c r="M328" s="154">
        <v>308</v>
      </c>
    </row>
    <row r="329" spans="1:13" x14ac:dyDescent="0.35">
      <c r="A329" s="25" t="s">
        <v>47</v>
      </c>
      <c r="B329" s="205">
        <v>394</v>
      </c>
      <c r="C329" s="205">
        <v>398</v>
      </c>
      <c r="D329" s="205">
        <v>455</v>
      </c>
      <c r="E329" s="154">
        <v>481</v>
      </c>
      <c r="F329" s="205">
        <v>391</v>
      </c>
      <c r="G329" s="205">
        <v>406</v>
      </c>
      <c r="H329" s="154">
        <v>331</v>
      </c>
      <c r="I329" s="154">
        <v>303</v>
      </c>
      <c r="J329" s="154">
        <v>364</v>
      </c>
      <c r="K329" s="154">
        <v>374</v>
      </c>
      <c r="L329" s="154">
        <v>355</v>
      </c>
      <c r="M329" s="205">
        <v>384</v>
      </c>
    </row>
    <row r="330" spans="1:13" x14ac:dyDescent="0.35">
      <c r="A330" s="26" t="s">
        <v>13</v>
      </c>
      <c r="B330" s="152">
        <v>11429</v>
      </c>
      <c r="C330" s="152">
        <v>13678</v>
      </c>
      <c r="D330" s="152">
        <v>12458</v>
      </c>
      <c r="E330" s="152">
        <v>11566</v>
      </c>
      <c r="F330" s="152">
        <v>14707</v>
      </c>
      <c r="G330" s="152">
        <v>16933</v>
      </c>
      <c r="H330" s="152">
        <v>10863</v>
      </c>
      <c r="I330" s="152">
        <v>12218</v>
      </c>
      <c r="J330" s="152">
        <v>13067</v>
      </c>
      <c r="K330" s="152">
        <v>11097</v>
      </c>
      <c r="L330" s="152">
        <v>12079</v>
      </c>
      <c r="M330" s="152">
        <v>10873</v>
      </c>
    </row>
    <row r="331" spans="1:13" x14ac:dyDescent="0.35">
      <c r="A331" s="25" t="s">
        <v>47</v>
      </c>
      <c r="B331" s="205">
        <v>394</v>
      </c>
      <c r="C331" s="205">
        <v>398</v>
      </c>
      <c r="D331" s="205">
        <v>455</v>
      </c>
      <c r="E331" s="154">
        <v>481</v>
      </c>
      <c r="F331" s="205">
        <v>391</v>
      </c>
      <c r="G331" s="205">
        <v>406</v>
      </c>
      <c r="H331" s="154">
        <v>331</v>
      </c>
      <c r="I331" s="154">
        <v>303</v>
      </c>
      <c r="J331" s="154">
        <v>364</v>
      </c>
      <c r="K331" s="154">
        <v>374</v>
      </c>
      <c r="L331" s="154">
        <v>355</v>
      </c>
      <c r="M331" s="205">
        <v>384</v>
      </c>
    </row>
    <row r="332" spans="1:13" x14ac:dyDescent="0.35">
      <c r="A332" s="26" t="s">
        <v>13</v>
      </c>
      <c r="B332" s="152">
        <v>11429</v>
      </c>
      <c r="C332" s="152">
        <v>13678</v>
      </c>
      <c r="D332" s="152">
        <v>12458</v>
      </c>
      <c r="E332" s="152">
        <v>11566</v>
      </c>
      <c r="F332" s="152">
        <v>14707</v>
      </c>
      <c r="G332" s="152">
        <v>16933</v>
      </c>
      <c r="H332" s="152">
        <v>10863</v>
      </c>
      <c r="I332" s="152">
        <v>12218</v>
      </c>
      <c r="J332" s="152">
        <v>13067</v>
      </c>
      <c r="K332" s="152">
        <v>11097</v>
      </c>
      <c r="L332" s="152">
        <v>12079</v>
      </c>
      <c r="M332" s="152">
        <v>10873</v>
      </c>
    </row>
    <row r="334" spans="1:13" ht="15.5" x14ac:dyDescent="0.35">
      <c r="A334" s="179">
        <v>2012</v>
      </c>
      <c r="B334" s="341" t="s">
        <v>671</v>
      </c>
      <c r="C334" s="341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</row>
    <row r="335" spans="1:13" ht="15" thickBot="1" x14ac:dyDescent="0.4">
      <c r="A335" s="3"/>
    </row>
    <row r="336" spans="1:13" ht="15" thickBot="1" x14ac:dyDescent="0.4">
      <c r="A336" s="26" t="s">
        <v>0</v>
      </c>
      <c r="B336" s="184">
        <v>40909</v>
      </c>
      <c r="C336" s="182">
        <v>40950</v>
      </c>
      <c r="D336" s="182">
        <v>40979</v>
      </c>
      <c r="E336" s="182">
        <v>41010</v>
      </c>
      <c r="F336" s="182">
        <v>41040</v>
      </c>
      <c r="G336" s="182">
        <v>41071</v>
      </c>
      <c r="H336" s="182">
        <v>41091</v>
      </c>
      <c r="I336" s="182">
        <v>41132</v>
      </c>
      <c r="J336" s="182">
        <v>41163</v>
      </c>
      <c r="K336" s="182">
        <v>41193</v>
      </c>
      <c r="L336" s="182">
        <v>41224</v>
      </c>
      <c r="M336" s="183">
        <v>41254</v>
      </c>
    </row>
    <row r="337" spans="1:22" x14ac:dyDescent="0.35">
      <c r="A337" s="3" t="s">
        <v>44</v>
      </c>
      <c r="B337" s="154">
        <v>977</v>
      </c>
      <c r="C337" s="154">
        <v>1007</v>
      </c>
      <c r="D337" s="154">
        <v>964</v>
      </c>
      <c r="E337" s="154">
        <v>622</v>
      </c>
      <c r="F337" s="154">
        <v>839</v>
      </c>
      <c r="G337" s="154">
        <v>692</v>
      </c>
      <c r="H337" s="154">
        <v>645</v>
      </c>
      <c r="I337" s="154">
        <v>617</v>
      </c>
      <c r="J337" s="154">
        <v>623</v>
      </c>
      <c r="K337" s="154">
        <v>545</v>
      </c>
      <c r="L337" s="154">
        <v>530</v>
      </c>
      <c r="M337" s="154">
        <v>400</v>
      </c>
    </row>
    <row r="338" spans="1:22" x14ac:dyDescent="0.35">
      <c r="A338" s="3" t="s">
        <v>45</v>
      </c>
      <c r="B338" s="154">
        <v>4111</v>
      </c>
      <c r="C338" s="154">
        <v>4865</v>
      </c>
      <c r="D338" s="154">
        <v>4543</v>
      </c>
      <c r="E338" s="154">
        <v>3611</v>
      </c>
      <c r="F338" s="154">
        <v>4995</v>
      </c>
      <c r="G338" s="154">
        <v>4223</v>
      </c>
      <c r="H338" s="154">
        <v>3132</v>
      </c>
      <c r="I338" s="154">
        <v>3973</v>
      </c>
      <c r="J338" s="154">
        <v>4245</v>
      </c>
      <c r="K338" s="154">
        <v>3407</v>
      </c>
      <c r="L338" s="154">
        <v>3921</v>
      </c>
      <c r="M338" s="154">
        <v>3158</v>
      </c>
    </row>
    <row r="339" spans="1:22" x14ac:dyDescent="0.35">
      <c r="A339" s="25" t="s">
        <v>46</v>
      </c>
      <c r="B339" s="154">
        <v>115</v>
      </c>
      <c r="C339" s="154">
        <v>118</v>
      </c>
      <c r="D339" s="154">
        <v>135</v>
      </c>
      <c r="E339" s="154">
        <v>117</v>
      </c>
      <c r="F339" s="154">
        <v>123</v>
      </c>
      <c r="G339" s="154">
        <v>143</v>
      </c>
      <c r="H339" s="154">
        <v>109</v>
      </c>
      <c r="I339" s="154">
        <v>110</v>
      </c>
      <c r="J339" s="154">
        <v>115</v>
      </c>
      <c r="K339" s="154">
        <v>98</v>
      </c>
      <c r="L339" s="154">
        <v>123</v>
      </c>
      <c r="M339" s="154">
        <v>84</v>
      </c>
    </row>
    <row r="340" spans="1:22" x14ac:dyDescent="0.35">
      <c r="A340" s="25" t="s">
        <v>47</v>
      </c>
      <c r="B340" s="90">
        <v>0</v>
      </c>
      <c r="C340" s="90">
        <v>0</v>
      </c>
      <c r="D340" s="170">
        <v>0</v>
      </c>
      <c r="E340" s="90">
        <v>0</v>
      </c>
      <c r="F340" s="90">
        <v>0</v>
      </c>
      <c r="G340" s="90">
        <v>0</v>
      </c>
      <c r="H340" s="90">
        <v>0</v>
      </c>
      <c r="I340" s="90">
        <v>0</v>
      </c>
      <c r="J340" s="90">
        <v>0</v>
      </c>
      <c r="K340" s="90">
        <v>0</v>
      </c>
      <c r="L340" s="90">
        <v>0</v>
      </c>
      <c r="M340" s="90">
        <v>0</v>
      </c>
    </row>
    <row r="341" spans="1:22" x14ac:dyDescent="0.35">
      <c r="A341" s="26" t="s">
        <v>48</v>
      </c>
      <c r="B341" s="152">
        <v>5202</v>
      </c>
      <c r="C341" s="152">
        <v>5991</v>
      </c>
      <c r="D341" s="152">
        <v>5643</v>
      </c>
      <c r="E341" s="152">
        <v>4351</v>
      </c>
      <c r="F341" s="152">
        <v>5959</v>
      </c>
      <c r="G341" s="152">
        <v>5059</v>
      </c>
      <c r="H341" s="152">
        <v>3886</v>
      </c>
      <c r="I341" s="152">
        <v>4700</v>
      </c>
      <c r="J341" s="152">
        <v>4983</v>
      </c>
      <c r="K341" s="152">
        <v>4050</v>
      </c>
      <c r="L341" s="152">
        <v>4574</v>
      </c>
      <c r="M341" s="152">
        <v>3642</v>
      </c>
    </row>
    <row r="342" spans="1:22" x14ac:dyDescent="0.35">
      <c r="A342" s="3"/>
      <c r="B342" s="77"/>
      <c r="C342" s="77"/>
      <c r="D342" s="77"/>
      <c r="M342" s="77"/>
    </row>
    <row r="343" spans="1:22" x14ac:dyDescent="0.35">
      <c r="A343" s="27" t="s">
        <v>1</v>
      </c>
      <c r="B343" s="77"/>
      <c r="C343" s="77"/>
      <c r="D343" s="77"/>
      <c r="M343" s="77"/>
    </row>
    <row r="344" spans="1:22" x14ac:dyDescent="0.35">
      <c r="A344" s="3" t="s">
        <v>44</v>
      </c>
      <c r="B344" s="154">
        <v>38</v>
      </c>
      <c r="C344" s="154">
        <v>45</v>
      </c>
      <c r="D344" s="154">
        <v>67</v>
      </c>
      <c r="E344" s="154">
        <v>35</v>
      </c>
      <c r="F344" s="154">
        <v>50</v>
      </c>
      <c r="G344" s="154">
        <v>75</v>
      </c>
      <c r="H344" s="154">
        <v>39</v>
      </c>
      <c r="I344" s="154">
        <v>34</v>
      </c>
      <c r="J344" s="154">
        <v>64</v>
      </c>
      <c r="K344" s="154">
        <v>34</v>
      </c>
      <c r="L344" s="154">
        <v>41</v>
      </c>
      <c r="M344" s="154">
        <v>61</v>
      </c>
    </row>
    <row r="345" spans="1:22" x14ac:dyDescent="0.35">
      <c r="A345" s="3" t="s">
        <v>45</v>
      </c>
      <c r="B345" s="154">
        <v>2182</v>
      </c>
      <c r="C345" s="154">
        <v>2146</v>
      </c>
      <c r="D345" s="154">
        <v>2634</v>
      </c>
      <c r="E345" s="154">
        <v>2309</v>
      </c>
      <c r="F345" s="154">
        <v>2887</v>
      </c>
      <c r="G345" s="154">
        <v>3375</v>
      </c>
      <c r="H345" s="154">
        <v>2440</v>
      </c>
      <c r="I345" s="154">
        <v>1940</v>
      </c>
      <c r="J345" s="154">
        <v>2708</v>
      </c>
      <c r="K345" s="154">
        <v>2223</v>
      </c>
      <c r="L345" s="154">
        <v>2634</v>
      </c>
      <c r="M345" s="154">
        <v>2609</v>
      </c>
    </row>
    <row r="346" spans="1:22" x14ac:dyDescent="0.35">
      <c r="A346" s="25" t="s">
        <v>46</v>
      </c>
      <c r="B346" s="154">
        <v>7</v>
      </c>
      <c r="C346" s="154">
        <v>8.7759999999999998</v>
      </c>
      <c r="D346" s="154">
        <v>9</v>
      </c>
      <c r="E346" s="154">
        <v>6.2830000000000004</v>
      </c>
      <c r="F346" s="154">
        <v>10</v>
      </c>
      <c r="G346" s="154">
        <v>8</v>
      </c>
      <c r="H346" s="154">
        <v>7</v>
      </c>
      <c r="I346" s="154">
        <v>7</v>
      </c>
      <c r="J346" s="154">
        <v>11</v>
      </c>
      <c r="K346" s="154">
        <v>6</v>
      </c>
      <c r="L346" s="154">
        <v>10</v>
      </c>
      <c r="M346" s="154">
        <v>12</v>
      </c>
    </row>
    <row r="347" spans="1:22" x14ac:dyDescent="0.35">
      <c r="A347" s="25" t="s">
        <v>47</v>
      </c>
      <c r="B347" s="90">
        <v>0</v>
      </c>
      <c r="C347" s="90">
        <v>0</v>
      </c>
      <c r="D347" s="90">
        <v>0</v>
      </c>
      <c r="E347" s="90">
        <v>0</v>
      </c>
      <c r="F347" s="90">
        <v>0</v>
      </c>
      <c r="G347" s="90">
        <v>0</v>
      </c>
      <c r="H347" s="90">
        <v>0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180"/>
      <c r="O347" s="180"/>
      <c r="P347" s="180"/>
      <c r="Q347" s="180"/>
      <c r="R347" s="180"/>
      <c r="S347" s="180"/>
      <c r="T347" s="180"/>
      <c r="U347" s="180"/>
      <c r="V347" s="180"/>
    </row>
    <row r="348" spans="1:22" x14ac:dyDescent="0.35">
      <c r="A348" s="26" t="s">
        <v>49</v>
      </c>
      <c r="B348" s="152">
        <v>2227</v>
      </c>
      <c r="C348" s="152">
        <v>2201</v>
      </c>
      <c r="D348" s="152">
        <v>2710</v>
      </c>
      <c r="E348" s="152">
        <v>2350</v>
      </c>
      <c r="F348" s="152">
        <v>2948</v>
      </c>
      <c r="G348" s="152">
        <v>3458</v>
      </c>
      <c r="H348" s="152">
        <v>2486</v>
      </c>
      <c r="I348" s="152">
        <v>1981</v>
      </c>
      <c r="J348" s="152">
        <v>2783</v>
      </c>
      <c r="K348" s="152">
        <v>2263</v>
      </c>
      <c r="L348" s="152">
        <v>2685</v>
      </c>
      <c r="M348" s="152">
        <v>2682</v>
      </c>
      <c r="S348" s="109"/>
    </row>
    <row r="349" spans="1:22" x14ac:dyDescent="0.35">
      <c r="A349" s="26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</row>
    <row r="350" spans="1:22" x14ac:dyDescent="0.35">
      <c r="A350" s="26" t="s">
        <v>50</v>
      </c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</row>
    <row r="351" spans="1:22" x14ac:dyDescent="0.35">
      <c r="A351" s="3" t="s">
        <v>44</v>
      </c>
      <c r="B351" s="154">
        <v>67</v>
      </c>
      <c r="C351" s="154">
        <v>70</v>
      </c>
      <c r="D351" s="154">
        <v>59</v>
      </c>
      <c r="E351" s="154">
        <v>50</v>
      </c>
      <c r="F351" s="154">
        <v>72</v>
      </c>
      <c r="G351" s="154">
        <v>64</v>
      </c>
      <c r="H351" s="154">
        <v>59</v>
      </c>
      <c r="I351" s="154">
        <v>44</v>
      </c>
      <c r="J351" s="154">
        <v>59</v>
      </c>
      <c r="K351" s="154">
        <v>46</v>
      </c>
      <c r="L351" s="154">
        <v>42</v>
      </c>
      <c r="M351" s="154">
        <v>31</v>
      </c>
    </row>
    <row r="352" spans="1:22" x14ac:dyDescent="0.35">
      <c r="A352" s="3" t="s">
        <v>45</v>
      </c>
      <c r="B352" s="154">
        <v>1365</v>
      </c>
      <c r="C352" s="154">
        <v>1434</v>
      </c>
      <c r="D352" s="154">
        <v>1185</v>
      </c>
      <c r="E352" s="154">
        <v>1140</v>
      </c>
      <c r="F352" s="154">
        <v>1238</v>
      </c>
      <c r="G352" s="154">
        <v>1309</v>
      </c>
      <c r="H352" s="154">
        <v>1143</v>
      </c>
      <c r="I352" s="154">
        <v>1145</v>
      </c>
      <c r="J352" s="154">
        <v>1235</v>
      </c>
      <c r="K352" s="154">
        <v>1211</v>
      </c>
      <c r="L352" s="154">
        <v>1090</v>
      </c>
      <c r="M352" s="154">
        <v>982</v>
      </c>
    </row>
    <row r="353" spans="1:13" x14ac:dyDescent="0.35">
      <c r="A353" s="25" t="s">
        <v>46</v>
      </c>
      <c r="B353" s="154">
        <v>31</v>
      </c>
      <c r="C353" s="154">
        <v>36</v>
      </c>
      <c r="D353" s="154">
        <v>29</v>
      </c>
      <c r="E353" s="154">
        <v>30</v>
      </c>
      <c r="F353" s="154">
        <v>35</v>
      </c>
      <c r="G353" s="154">
        <v>33</v>
      </c>
      <c r="H353" s="154">
        <v>31</v>
      </c>
      <c r="I353" s="154">
        <v>25</v>
      </c>
      <c r="J353" s="154">
        <v>30</v>
      </c>
      <c r="K353" s="154">
        <v>33</v>
      </c>
      <c r="L353" s="154">
        <v>41</v>
      </c>
      <c r="M353" s="154">
        <v>33</v>
      </c>
    </row>
    <row r="354" spans="1:13" x14ac:dyDescent="0.35">
      <c r="A354" s="25" t="s">
        <v>47</v>
      </c>
      <c r="B354" s="205">
        <v>560</v>
      </c>
      <c r="C354" s="205">
        <v>603</v>
      </c>
      <c r="D354" s="205">
        <v>441</v>
      </c>
      <c r="E354" s="205">
        <v>393</v>
      </c>
      <c r="F354" s="205">
        <v>468</v>
      </c>
      <c r="G354" s="205">
        <v>382</v>
      </c>
      <c r="H354" s="205">
        <v>308</v>
      </c>
      <c r="I354" s="205">
        <v>356</v>
      </c>
      <c r="J354" s="205">
        <v>345</v>
      </c>
      <c r="K354" s="205">
        <v>319</v>
      </c>
      <c r="L354" s="205">
        <v>332</v>
      </c>
      <c r="M354" s="205">
        <v>288</v>
      </c>
    </row>
    <row r="355" spans="1:13" x14ac:dyDescent="0.35">
      <c r="A355" s="27" t="s">
        <v>4</v>
      </c>
      <c r="B355" s="152">
        <v>2024</v>
      </c>
      <c r="C355" s="152">
        <v>2143</v>
      </c>
      <c r="D355" s="152">
        <v>1714</v>
      </c>
      <c r="E355" s="152">
        <v>1613</v>
      </c>
      <c r="F355" s="152">
        <v>1813</v>
      </c>
      <c r="G355" s="152">
        <v>1788</v>
      </c>
      <c r="H355" s="152">
        <v>1540</v>
      </c>
      <c r="I355" s="152">
        <v>1570</v>
      </c>
      <c r="J355" s="152">
        <v>1669</v>
      </c>
      <c r="K355" s="152">
        <v>1608</v>
      </c>
      <c r="L355" s="152">
        <v>1505</v>
      </c>
      <c r="M355" s="152">
        <v>1334</v>
      </c>
    </row>
    <row r="356" spans="1:13" x14ac:dyDescent="0.35">
      <c r="A356" s="2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x14ac:dyDescent="0.35">
      <c r="A357" s="27" t="s">
        <v>2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x14ac:dyDescent="0.35">
      <c r="A358" s="3" t="s">
        <v>44</v>
      </c>
      <c r="B358" s="154">
        <v>10</v>
      </c>
      <c r="C358" s="154">
        <v>15</v>
      </c>
      <c r="D358" s="154">
        <v>12</v>
      </c>
      <c r="E358" s="154">
        <v>7.5789999999999997</v>
      </c>
      <c r="F358" s="154">
        <v>14</v>
      </c>
      <c r="G358" s="154">
        <v>12</v>
      </c>
      <c r="H358" s="154">
        <v>10</v>
      </c>
      <c r="I358" s="154">
        <v>13</v>
      </c>
      <c r="J358" s="154">
        <v>16</v>
      </c>
      <c r="K358" s="154">
        <v>8</v>
      </c>
      <c r="L358" s="154">
        <v>12</v>
      </c>
      <c r="M358" s="154">
        <v>12</v>
      </c>
    </row>
    <row r="359" spans="1:13" x14ac:dyDescent="0.35">
      <c r="A359" s="3" t="s">
        <v>45</v>
      </c>
      <c r="B359" s="154">
        <v>709</v>
      </c>
      <c r="C359" s="154">
        <v>807</v>
      </c>
      <c r="D359" s="154">
        <v>879</v>
      </c>
      <c r="E359" s="154">
        <v>730</v>
      </c>
      <c r="F359" s="154">
        <v>909</v>
      </c>
      <c r="G359" s="154">
        <v>996</v>
      </c>
      <c r="H359" s="154">
        <v>775</v>
      </c>
      <c r="I359" s="154">
        <v>702</v>
      </c>
      <c r="J359" s="154">
        <v>959</v>
      </c>
      <c r="K359" s="154">
        <v>683</v>
      </c>
      <c r="L359" s="154">
        <v>744</v>
      </c>
      <c r="M359" s="154">
        <v>759</v>
      </c>
    </row>
    <row r="360" spans="1:13" x14ac:dyDescent="0.35">
      <c r="A360" s="25" t="s">
        <v>46</v>
      </c>
      <c r="B360" s="154">
        <v>24</v>
      </c>
      <c r="C360" s="154">
        <v>25.323</v>
      </c>
      <c r="D360" s="154">
        <v>45</v>
      </c>
      <c r="E360" s="154">
        <v>20</v>
      </c>
      <c r="F360" s="154">
        <v>22</v>
      </c>
      <c r="G360" s="154">
        <v>45</v>
      </c>
      <c r="H360" s="154">
        <v>16</v>
      </c>
      <c r="I360" s="154">
        <v>16</v>
      </c>
      <c r="J360" s="154">
        <v>60</v>
      </c>
      <c r="K360" s="154">
        <v>18</v>
      </c>
      <c r="L360" s="154">
        <v>19</v>
      </c>
      <c r="M360" s="154">
        <v>55</v>
      </c>
    </row>
    <row r="361" spans="1:13" x14ac:dyDescent="0.35">
      <c r="A361" s="25" t="s">
        <v>47</v>
      </c>
      <c r="B361" s="205">
        <v>0.80600000000000005</v>
      </c>
      <c r="C361" s="205">
        <v>1.0289999999999999</v>
      </c>
      <c r="D361" s="205">
        <v>0.70299999999999996</v>
      </c>
      <c r="E361" s="205">
        <v>0.70299999999999996</v>
      </c>
      <c r="F361" s="205">
        <v>1</v>
      </c>
      <c r="G361" s="205">
        <v>0.69799999999999995</v>
      </c>
      <c r="H361" s="205">
        <v>0.58199999999999996</v>
      </c>
      <c r="I361" s="205">
        <v>0.36499999999999999</v>
      </c>
      <c r="J361" s="205">
        <v>0.32600000000000001</v>
      </c>
      <c r="K361" s="205">
        <v>0</v>
      </c>
      <c r="L361" s="205">
        <v>0</v>
      </c>
      <c r="M361" s="205">
        <v>0</v>
      </c>
    </row>
    <row r="362" spans="1:13" x14ac:dyDescent="0.35">
      <c r="A362" s="26" t="s">
        <v>51</v>
      </c>
      <c r="B362" s="152">
        <v>744</v>
      </c>
      <c r="C362" s="152">
        <v>848</v>
      </c>
      <c r="D362" s="152">
        <v>936</v>
      </c>
      <c r="E362" s="152">
        <v>759</v>
      </c>
      <c r="F362" s="152">
        <v>947</v>
      </c>
      <c r="G362" s="152">
        <v>1054</v>
      </c>
      <c r="H362" s="152">
        <v>801</v>
      </c>
      <c r="I362" s="152">
        <v>731</v>
      </c>
      <c r="J362" s="152">
        <v>1035</v>
      </c>
      <c r="K362" s="152">
        <v>709</v>
      </c>
      <c r="L362" s="152">
        <v>775</v>
      </c>
      <c r="M362" s="152">
        <v>826</v>
      </c>
    </row>
    <row r="363" spans="1:13" x14ac:dyDescent="0.35">
      <c r="A363" s="26"/>
      <c r="B363" s="77"/>
      <c r="C363" s="77"/>
      <c r="D363" s="77"/>
      <c r="E363" s="168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35">
      <c r="A364" s="26" t="s">
        <v>3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35">
      <c r="A365" s="3" t="s">
        <v>44</v>
      </c>
      <c r="B365" s="154">
        <v>217</v>
      </c>
      <c r="C365" s="154">
        <v>212</v>
      </c>
      <c r="D365" s="154">
        <v>210</v>
      </c>
      <c r="E365" s="154">
        <v>233</v>
      </c>
      <c r="F365" s="154">
        <v>227</v>
      </c>
      <c r="G365" s="154">
        <v>265</v>
      </c>
      <c r="H365" s="154">
        <v>280</v>
      </c>
      <c r="I365" s="154">
        <v>188</v>
      </c>
      <c r="J365" s="154">
        <v>196</v>
      </c>
      <c r="K365" s="154">
        <v>151</v>
      </c>
      <c r="L365" s="154">
        <v>149</v>
      </c>
      <c r="M365" s="154">
        <v>128</v>
      </c>
    </row>
    <row r="366" spans="1:13" x14ac:dyDescent="0.35">
      <c r="A366" s="3" t="s">
        <v>45</v>
      </c>
      <c r="B366" s="154">
        <v>812</v>
      </c>
      <c r="C366" s="154">
        <v>946</v>
      </c>
      <c r="D366" s="154">
        <v>879</v>
      </c>
      <c r="E366" s="154">
        <v>1015</v>
      </c>
      <c r="F366" s="154">
        <v>920</v>
      </c>
      <c r="G366" s="154">
        <v>1104</v>
      </c>
      <c r="H366" s="154">
        <v>1072</v>
      </c>
      <c r="I366" s="154">
        <v>836</v>
      </c>
      <c r="J366" s="154">
        <v>863</v>
      </c>
      <c r="K366" s="154">
        <v>792</v>
      </c>
      <c r="L366" s="154">
        <v>913</v>
      </c>
      <c r="M366" s="154">
        <v>727</v>
      </c>
    </row>
    <row r="367" spans="1:13" x14ac:dyDescent="0.35">
      <c r="A367" s="25" t="s">
        <v>46</v>
      </c>
      <c r="B367" s="154">
        <v>22</v>
      </c>
      <c r="C367" s="154">
        <v>29.579000000000001</v>
      </c>
      <c r="D367" s="154">
        <v>25</v>
      </c>
      <c r="E367" s="154">
        <v>38</v>
      </c>
      <c r="F367" s="154">
        <v>24</v>
      </c>
      <c r="G367" s="154">
        <v>34</v>
      </c>
      <c r="H367" s="154">
        <v>28</v>
      </c>
      <c r="I367" s="154">
        <v>21</v>
      </c>
      <c r="J367" s="154">
        <v>22</v>
      </c>
      <c r="K367" s="154">
        <v>27</v>
      </c>
      <c r="L367" s="154">
        <v>28</v>
      </c>
      <c r="M367" s="154">
        <v>22</v>
      </c>
    </row>
    <row r="368" spans="1:13" x14ac:dyDescent="0.35">
      <c r="A368" s="25" t="s">
        <v>47</v>
      </c>
      <c r="B368" s="205">
        <v>4.54</v>
      </c>
      <c r="C368" s="205">
        <v>3.532</v>
      </c>
      <c r="D368" s="205">
        <v>5</v>
      </c>
      <c r="E368" s="205">
        <v>6.1479999999999997</v>
      </c>
      <c r="F368" s="205">
        <v>4.4379999999999997</v>
      </c>
      <c r="G368" s="205">
        <v>3.7160000000000002</v>
      </c>
      <c r="H368" s="205">
        <v>3.4769999999999999</v>
      </c>
      <c r="I368" s="205">
        <v>2.6030000000000002</v>
      </c>
      <c r="J368" s="205">
        <v>4</v>
      </c>
      <c r="K368" s="205">
        <v>3</v>
      </c>
      <c r="L368" s="205">
        <v>2</v>
      </c>
      <c r="M368" s="205">
        <v>0.86299999999999999</v>
      </c>
    </row>
    <row r="369" spans="1:13" x14ac:dyDescent="0.35">
      <c r="A369" s="26" t="s">
        <v>670</v>
      </c>
      <c r="B369" s="152">
        <v>1056</v>
      </c>
      <c r="C369" s="152">
        <v>1191</v>
      </c>
      <c r="D369" s="152">
        <v>1118</v>
      </c>
      <c r="E369" s="152">
        <v>1293</v>
      </c>
      <c r="F369" s="152">
        <v>1175</v>
      </c>
      <c r="G369" s="152">
        <v>1407</v>
      </c>
      <c r="H369" s="152">
        <v>1384</v>
      </c>
      <c r="I369" s="152">
        <v>1047</v>
      </c>
      <c r="J369" s="152">
        <v>1084</v>
      </c>
      <c r="K369" s="152">
        <v>973</v>
      </c>
      <c r="L369" s="152">
        <v>1091</v>
      </c>
      <c r="M369" s="152">
        <v>878</v>
      </c>
    </row>
    <row r="370" spans="1:13" x14ac:dyDescent="0.3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35">
      <c r="A371" s="26" t="s">
        <v>52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x14ac:dyDescent="0.35">
      <c r="A372" s="3" t="s">
        <v>44</v>
      </c>
      <c r="B372" s="154">
        <v>27</v>
      </c>
      <c r="C372" s="154">
        <v>23</v>
      </c>
      <c r="D372" s="154">
        <v>23</v>
      </c>
      <c r="E372" s="154">
        <v>20.654</v>
      </c>
      <c r="F372" s="154">
        <v>22</v>
      </c>
      <c r="G372" s="154">
        <v>20</v>
      </c>
      <c r="H372" s="154">
        <v>19</v>
      </c>
      <c r="I372" s="154">
        <v>16</v>
      </c>
      <c r="J372" s="154">
        <v>22</v>
      </c>
      <c r="K372" s="154">
        <v>14</v>
      </c>
      <c r="L372" s="154">
        <v>21</v>
      </c>
      <c r="M372" s="154">
        <v>17</v>
      </c>
    </row>
    <row r="373" spans="1:13" x14ac:dyDescent="0.35">
      <c r="A373" s="3" t="s">
        <v>45</v>
      </c>
      <c r="B373" s="154">
        <v>314</v>
      </c>
      <c r="C373" s="154">
        <v>347</v>
      </c>
      <c r="D373" s="154">
        <v>344</v>
      </c>
      <c r="E373" s="154">
        <v>290</v>
      </c>
      <c r="F373" s="154">
        <v>358</v>
      </c>
      <c r="G373" s="154">
        <v>341</v>
      </c>
      <c r="H373" s="154">
        <v>279</v>
      </c>
      <c r="I373" s="154">
        <v>255</v>
      </c>
      <c r="J373" s="154">
        <v>319</v>
      </c>
      <c r="K373" s="154">
        <v>241</v>
      </c>
      <c r="L373" s="154">
        <v>370</v>
      </c>
      <c r="M373" s="154">
        <v>248</v>
      </c>
    </row>
    <row r="374" spans="1:13" x14ac:dyDescent="0.35">
      <c r="A374" s="25" t="s">
        <v>46</v>
      </c>
      <c r="B374" s="154">
        <v>8.76</v>
      </c>
      <c r="C374" s="154">
        <v>6.8440000000000003</v>
      </c>
      <c r="D374" s="154">
        <v>10</v>
      </c>
      <c r="E374" s="154">
        <v>6.19</v>
      </c>
      <c r="F374" s="154">
        <v>8</v>
      </c>
      <c r="G374" s="154">
        <v>7</v>
      </c>
      <c r="H374" s="154">
        <v>8</v>
      </c>
      <c r="I374" s="154">
        <v>7</v>
      </c>
      <c r="J374" s="154">
        <v>11</v>
      </c>
      <c r="K374" s="154">
        <v>7</v>
      </c>
      <c r="L374" s="154">
        <v>8</v>
      </c>
      <c r="M374" s="154">
        <v>8</v>
      </c>
    </row>
    <row r="375" spans="1:13" x14ac:dyDescent="0.35">
      <c r="A375" s="25" t="s">
        <v>47</v>
      </c>
      <c r="B375" s="205">
        <v>16</v>
      </c>
      <c r="C375" s="205">
        <v>17</v>
      </c>
      <c r="D375" s="205">
        <v>18</v>
      </c>
      <c r="E375" s="205">
        <v>11.933999999999999</v>
      </c>
      <c r="F375" s="205">
        <v>15</v>
      </c>
      <c r="G375" s="205">
        <v>14</v>
      </c>
      <c r="H375" s="205">
        <v>19</v>
      </c>
      <c r="I375" s="205">
        <v>13</v>
      </c>
      <c r="J375" s="205">
        <v>21</v>
      </c>
      <c r="K375" s="205">
        <v>13</v>
      </c>
      <c r="L375" s="205">
        <v>16</v>
      </c>
      <c r="M375" s="205">
        <v>11</v>
      </c>
    </row>
    <row r="376" spans="1:13" x14ac:dyDescent="0.35">
      <c r="A376" s="27" t="s">
        <v>5</v>
      </c>
      <c r="B376" s="152">
        <v>365</v>
      </c>
      <c r="C376" s="152">
        <v>395</v>
      </c>
      <c r="D376" s="152">
        <v>395</v>
      </c>
      <c r="E376" s="152">
        <v>329</v>
      </c>
      <c r="F376" s="152">
        <v>404</v>
      </c>
      <c r="G376" s="152">
        <v>381</v>
      </c>
      <c r="H376" s="152">
        <v>324</v>
      </c>
      <c r="I376" s="152">
        <v>290</v>
      </c>
      <c r="J376" s="152">
        <v>374</v>
      </c>
      <c r="K376" s="152">
        <v>275</v>
      </c>
      <c r="L376" s="152">
        <v>415</v>
      </c>
      <c r="M376" s="152">
        <v>284</v>
      </c>
    </row>
    <row r="377" spans="1:13" x14ac:dyDescent="0.35">
      <c r="A377" s="27"/>
    </row>
    <row r="378" spans="1:13" ht="15" thickBot="1" x14ac:dyDescent="0.4">
      <c r="A378" s="3"/>
    </row>
    <row r="379" spans="1:13" ht="15" thickBot="1" x14ac:dyDescent="0.4">
      <c r="A379" s="26" t="s">
        <v>53</v>
      </c>
      <c r="B379" s="184">
        <v>40909</v>
      </c>
      <c r="C379" s="182">
        <v>40950</v>
      </c>
      <c r="D379" s="182">
        <v>40978</v>
      </c>
      <c r="E379" s="182">
        <v>41010</v>
      </c>
      <c r="F379" s="182">
        <v>41040</v>
      </c>
      <c r="G379" s="182">
        <v>41071</v>
      </c>
      <c r="H379" s="182">
        <v>41091</v>
      </c>
      <c r="I379" s="182">
        <v>41132</v>
      </c>
      <c r="J379" s="182">
        <v>41163</v>
      </c>
      <c r="K379" s="182">
        <v>41193</v>
      </c>
      <c r="L379" s="182">
        <v>41224</v>
      </c>
      <c r="M379" s="183">
        <v>41254</v>
      </c>
    </row>
    <row r="380" spans="1:13" x14ac:dyDescent="0.35">
      <c r="A380" s="3" t="s">
        <v>44</v>
      </c>
      <c r="B380" s="154">
        <v>1336</v>
      </c>
      <c r="C380" s="154">
        <v>1374</v>
      </c>
      <c r="D380" s="154">
        <v>1335</v>
      </c>
      <c r="E380" s="157">
        <v>969</v>
      </c>
      <c r="F380" s="154">
        <v>1224</v>
      </c>
      <c r="G380" s="157">
        <v>1128</v>
      </c>
      <c r="H380" s="157">
        <v>1051</v>
      </c>
      <c r="I380" s="157">
        <v>913</v>
      </c>
      <c r="J380" s="157">
        <v>980</v>
      </c>
      <c r="K380" s="157">
        <v>798</v>
      </c>
      <c r="L380" s="157">
        <v>795</v>
      </c>
      <c r="M380" s="154">
        <v>649</v>
      </c>
    </row>
    <row r="381" spans="1:13" x14ac:dyDescent="0.35">
      <c r="A381" s="3" t="s">
        <v>45</v>
      </c>
      <c r="B381" s="154">
        <v>9492</v>
      </c>
      <c r="C381" s="154">
        <v>10545</v>
      </c>
      <c r="D381" s="154">
        <v>10464</v>
      </c>
      <c r="E381" s="154">
        <v>9095</v>
      </c>
      <c r="F381" s="154">
        <v>11308</v>
      </c>
      <c r="G381" s="154">
        <v>11348</v>
      </c>
      <c r="H381" s="154">
        <v>8841</v>
      </c>
      <c r="I381" s="154">
        <v>8850</v>
      </c>
      <c r="J381" s="154">
        <v>10330</v>
      </c>
      <c r="K381" s="154">
        <v>8556</v>
      </c>
      <c r="L381" s="154">
        <v>9670</v>
      </c>
      <c r="M381" s="154">
        <v>8482</v>
      </c>
    </row>
    <row r="382" spans="1:13" x14ac:dyDescent="0.35">
      <c r="A382" s="25" t="s">
        <v>46</v>
      </c>
      <c r="B382" s="154">
        <v>208</v>
      </c>
      <c r="C382" s="154">
        <v>225</v>
      </c>
      <c r="D382" s="154">
        <v>252</v>
      </c>
      <c r="E382" s="154">
        <v>219</v>
      </c>
      <c r="F382" s="154">
        <v>225</v>
      </c>
      <c r="G382" s="154">
        <v>271</v>
      </c>
      <c r="H382" s="154">
        <v>198</v>
      </c>
      <c r="I382" s="154">
        <v>185</v>
      </c>
      <c r="J382" s="154">
        <v>248</v>
      </c>
      <c r="K382" s="154">
        <v>188</v>
      </c>
      <c r="L382" s="154">
        <v>229</v>
      </c>
      <c r="M382" s="154">
        <v>214</v>
      </c>
    </row>
    <row r="383" spans="1:13" x14ac:dyDescent="0.35">
      <c r="A383" s="25" t="s">
        <v>47</v>
      </c>
      <c r="B383" s="205">
        <v>582</v>
      </c>
      <c r="C383" s="205">
        <v>624</v>
      </c>
      <c r="D383" s="205">
        <v>464</v>
      </c>
      <c r="E383" s="154">
        <v>412</v>
      </c>
      <c r="F383" s="205">
        <v>489</v>
      </c>
      <c r="G383" s="154">
        <v>400</v>
      </c>
      <c r="H383" s="154">
        <v>330</v>
      </c>
      <c r="I383" s="154">
        <v>373</v>
      </c>
      <c r="J383" s="154">
        <v>370</v>
      </c>
      <c r="K383" s="154">
        <v>335</v>
      </c>
      <c r="L383" s="154">
        <v>351</v>
      </c>
      <c r="M383" s="205">
        <v>300</v>
      </c>
    </row>
    <row r="384" spans="1:13" x14ac:dyDescent="0.35">
      <c r="A384" s="26" t="s">
        <v>13</v>
      </c>
      <c r="B384" s="152">
        <v>11619</v>
      </c>
      <c r="C384" s="152">
        <v>12768</v>
      </c>
      <c r="D384" s="152">
        <v>12516</v>
      </c>
      <c r="E384" s="152">
        <v>10694</v>
      </c>
      <c r="F384" s="152">
        <v>13245</v>
      </c>
      <c r="G384" s="152">
        <v>13147</v>
      </c>
      <c r="H384" s="152">
        <v>10421</v>
      </c>
      <c r="I384" s="152">
        <v>10320</v>
      </c>
      <c r="J384" s="152">
        <v>11928</v>
      </c>
      <c r="K384" s="152">
        <v>9878</v>
      </c>
      <c r="L384" s="152">
        <v>11045</v>
      </c>
      <c r="M384" s="152">
        <v>9645</v>
      </c>
    </row>
    <row r="386" spans="1:13" ht="15.5" x14ac:dyDescent="0.35">
      <c r="A386" s="179">
        <v>2011</v>
      </c>
      <c r="B386" s="341" t="s">
        <v>671</v>
      </c>
      <c r="C386" s="341"/>
      <c r="D386" s="341"/>
      <c r="E386" s="341"/>
      <c r="F386" s="341"/>
      <c r="G386" s="341"/>
      <c r="H386" s="341"/>
      <c r="I386" s="341"/>
      <c r="J386" s="341"/>
      <c r="K386" s="341"/>
      <c r="L386" s="341"/>
      <c r="M386" s="341"/>
    </row>
    <row r="387" spans="1:13" ht="15" thickBot="1" x14ac:dyDescent="0.4">
      <c r="A387" s="3"/>
    </row>
    <row r="388" spans="1:13" ht="15" thickBot="1" x14ac:dyDescent="0.4">
      <c r="A388" s="26" t="s">
        <v>0</v>
      </c>
      <c r="B388" s="184">
        <v>40544</v>
      </c>
      <c r="C388" s="182">
        <v>40585</v>
      </c>
      <c r="D388" s="182">
        <v>40613</v>
      </c>
      <c r="E388" s="182">
        <v>40644</v>
      </c>
      <c r="F388" s="182">
        <v>40674</v>
      </c>
      <c r="G388" s="182">
        <v>40705</v>
      </c>
      <c r="H388" s="182">
        <v>40725</v>
      </c>
      <c r="I388" s="182">
        <v>40766</v>
      </c>
      <c r="J388" s="182">
        <v>40797</v>
      </c>
      <c r="K388" s="182">
        <v>40827</v>
      </c>
      <c r="L388" s="182">
        <v>40858</v>
      </c>
      <c r="M388" s="183">
        <v>40888</v>
      </c>
    </row>
    <row r="389" spans="1:13" x14ac:dyDescent="0.35">
      <c r="A389" s="3" t="s">
        <v>44</v>
      </c>
      <c r="B389" s="154">
        <v>806</v>
      </c>
      <c r="C389" s="154">
        <v>1218</v>
      </c>
      <c r="D389" s="154">
        <v>966</v>
      </c>
      <c r="E389" s="154">
        <v>880</v>
      </c>
      <c r="F389" s="154">
        <v>947</v>
      </c>
      <c r="G389" s="154">
        <v>1001</v>
      </c>
      <c r="H389" s="154">
        <v>938</v>
      </c>
      <c r="I389" s="154">
        <v>1417</v>
      </c>
      <c r="J389" s="154">
        <v>923</v>
      </c>
      <c r="K389" s="154">
        <v>784</v>
      </c>
      <c r="L389" s="154">
        <v>1038</v>
      </c>
      <c r="M389" s="154">
        <v>577</v>
      </c>
    </row>
    <row r="390" spans="1:13" x14ac:dyDescent="0.35">
      <c r="A390" s="3" t="s">
        <v>45</v>
      </c>
      <c r="B390" s="154">
        <v>4421</v>
      </c>
      <c r="C390" s="154">
        <v>6015</v>
      </c>
      <c r="D390" s="154">
        <v>5515</v>
      </c>
      <c r="E390" s="154">
        <v>4722</v>
      </c>
      <c r="F390" s="154">
        <v>5442</v>
      </c>
      <c r="G390" s="154">
        <v>5889</v>
      </c>
      <c r="H390" s="154">
        <v>5041</v>
      </c>
      <c r="I390" s="154">
        <v>6368</v>
      </c>
      <c r="J390" s="154">
        <v>4250</v>
      </c>
      <c r="K390" s="154">
        <v>3919</v>
      </c>
      <c r="L390" s="154">
        <v>4699</v>
      </c>
      <c r="M390" s="154">
        <v>2893</v>
      </c>
    </row>
    <row r="391" spans="1:13" x14ac:dyDescent="0.35">
      <c r="A391" s="25" t="s">
        <v>46</v>
      </c>
      <c r="B391" s="154">
        <v>85</v>
      </c>
      <c r="C391" s="154">
        <v>134</v>
      </c>
      <c r="D391" s="154">
        <v>130</v>
      </c>
      <c r="E391" s="154">
        <v>132</v>
      </c>
      <c r="F391" s="154">
        <v>105</v>
      </c>
      <c r="G391" s="154">
        <v>166</v>
      </c>
      <c r="H391" s="154">
        <v>141</v>
      </c>
      <c r="I391" s="154">
        <v>194</v>
      </c>
      <c r="J391" s="154">
        <v>122</v>
      </c>
      <c r="K391" s="154">
        <v>96</v>
      </c>
      <c r="L391" s="154">
        <v>113</v>
      </c>
      <c r="M391" s="154">
        <v>70</v>
      </c>
    </row>
    <row r="392" spans="1:13" x14ac:dyDescent="0.35">
      <c r="A392" s="25" t="s">
        <v>47</v>
      </c>
      <c r="B392" s="90" t="s">
        <v>547</v>
      </c>
      <c r="C392" s="90" t="s">
        <v>547</v>
      </c>
      <c r="D392" s="170" t="s">
        <v>547</v>
      </c>
      <c r="E392" s="90">
        <v>0</v>
      </c>
      <c r="F392" s="90" t="s">
        <v>547</v>
      </c>
      <c r="G392" s="90">
        <v>0</v>
      </c>
      <c r="H392" s="90">
        <v>0</v>
      </c>
      <c r="I392" s="90">
        <v>0</v>
      </c>
      <c r="J392" s="90">
        <v>4.8000000000000001E-2</v>
      </c>
      <c r="K392" s="90">
        <v>0</v>
      </c>
      <c r="L392" s="90">
        <v>4.8000000000000001E-2</v>
      </c>
      <c r="M392" s="90">
        <v>0</v>
      </c>
    </row>
    <row r="393" spans="1:13" x14ac:dyDescent="0.35">
      <c r="A393" s="26" t="s">
        <v>48</v>
      </c>
      <c r="B393" s="152">
        <v>5312</v>
      </c>
      <c r="C393" s="152">
        <v>7368029</v>
      </c>
      <c r="D393" s="152">
        <v>6611</v>
      </c>
      <c r="E393" s="152">
        <v>5734</v>
      </c>
      <c r="F393" s="152">
        <v>6494</v>
      </c>
      <c r="G393" s="152">
        <v>7056</v>
      </c>
      <c r="H393" s="152">
        <v>6121</v>
      </c>
      <c r="I393" s="152">
        <v>7979</v>
      </c>
      <c r="J393" s="152">
        <v>5296</v>
      </c>
      <c r="K393" s="152">
        <v>4799</v>
      </c>
      <c r="L393" s="152">
        <v>5850</v>
      </c>
      <c r="M393" s="152">
        <v>3539</v>
      </c>
    </row>
    <row r="394" spans="1:13" x14ac:dyDescent="0.35">
      <c r="A394" s="3"/>
      <c r="B394" s="77"/>
      <c r="C394" s="77"/>
      <c r="D394" s="77"/>
      <c r="M394" s="77"/>
    </row>
    <row r="395" spans="1:13" x14ac:dyDescent="0.35">
      <c r="A395" s="27" t="s">
        <v>1</v>
      </c>
      <c r="B395" s="77"/>
      <c r="C395" s="77"/>
      <c r="D395" s="77"/>
      <c r="M395" s="77"/>
    </row>
    <row r="396" spans="1:13" x14ac:dyDescent="0.35">
      <c r="A396" s="3" t="s">
        <v>44</v>
      </c>
      <c r="B396" s="154">
        <v>62</v>
      </c>
      <c r="C396" s="154">
        <v>69</v>
      </c>
      <c r="D396" s="154">
        <v>98</v>
      </c>
      <c r="E396" s="154">
        <v>66</v>
      </c>
      <c r="F396" s="154">
        <v>64</v>
      </c>
      <c r="G396" s="154">
        <v>90</v>
      </c>
      <c r="H396" s="154">
        <v>71</v>
      </c>
      <c r="I396" s="154">
        <v>96</v>
      </c>
      <c r="J396" s="154">
        <v>102</v>
      </c>
      <c r="K396" s="154">
        <v>76</v>
      </c>
      <c r="L396" s="154">
        <v>58</v>
      </c>
      <c r="M396" s="154">
        <v>70</v>
      </c>
    </row>
    <row r="397" spans="1:13" x14ac:dyDescent="0.35">
      <c r="A397" s="3" t="s">
        <v>45</v>
      </c>
      <c r="B397" s="154">
        <v>2480</v>
      </c>
      <c r="C397" s="154">
        <v>2476</v>
      </c>
      <c r="D397" s="154">
        <v>3391</v>
      </c>
      <c r="E397" s="154">
        <v>2148</v>
      </c>
      <c r="F397" s="154">
        <v>2665</v>
      </c>
      <c r="G397" s="154">
        <v>3402</v>
      </c>
      <c r="H397" s="154">
        <v>2805</v>
      </c>
      <c r="I397" s="154">
        <v>4608</v>
      </c>
      <c r="J397" s="154">
        <v>4273</v>
      </c>
      <c r="K397" s="154">
        <v>3345</v>
      </c>
      <c r="L397" s="154">
        <v>3119</v>
      </c>
      <c r="M397" s="154">
        <v>2731</v>
      </c>
    </row>
    <row r="398" spans="1:13" x14ac:dyDescent="0.35">
      <c r="A398" s="25" t="s">
        <v>46</v>
      </c>
      <c r="B398" s="154">
        <v>11</v>
      </c>
      <c r="C398" s="154">
        <v>8</v>
      </c>
      <c r="D398" s="154">
        <v>15</v>
      </c>
      <c r="E398" s="154">
        <v>10</v>
      </c>
      <c r="F398" s="154">
        <v>7</v>
      </c>
      <c r="G398" s="154">
        <v>13</v>
      </c>
      <c r="H398" s="154">
        <v>7</v>
      </c>
      <c r="I398" s="154">
        <v>21</v>
      </c>
      <c r="J398" s="154">
        <v>17</v>
      </c>
      <c r="K398" s="154">
        <v>18</v>
      </c>
      <c r="L398" s="154">
        <v>13</v>
      </c>
      <c r="M398" s="154">
        <v>10</v>
      </c>
    </row>
    <row r="399" spans="1:13" x14ac:dyDescent="0.35">
      <c r="A399" s="25" t="s">
        <v>47</v>
      </c>
      <c r="B399" s="90" t="s">
        <v>547</v>
      </c>
      <c r="C399" s="90" t="s">
        <v>547</v>
      </c>
      <c r="D399" s="90" t="s">
        <v>547</v>
      </c>
      <c r="E399" s="90">
        <v>0</v>
      </c>
      <c r="F399" s="90" t="s">
        <v>547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1.6E-2</v>
      </c>
      <c r="M399" s="90">
        <v>0</v>
      </c>
    </row>
    <row r="400" spans="1:13" x14ac:dyDescent="0.35">
      <c r="A400" s="26" t="s">
        <v>49</v>
      </c>
      <c r="B400" s="152">
        <v>2553</v>
      </c>
      <c r="C400" s="152">
        <v>2554</v>
      </c>
      <c r="D400" s="152">
        <v>3504</v>
      </c>
      <c r="E400" s="152">
        <v>2224</v>
      </c>
      <c r="F400" s="152">
        <v>2735</v>
      </c>
      <c r="G400" s="152">
        <v>3504</v>
      </c>
      <c r="H400" s="152">
        <v>2883</v>
      </c>
      <c r="I400" s="152">
        <v>4726</v>
      </c>
      <c r="J400" s="152">
        <v>4392</v>
      </c>
      <c r="K400" s="152">
        <v>3439</v>
      </c>
      <c r="L400" s="152">
        <v>3190</v>
      </c>
      <c r="M400" s="152">
        <v>2811</v>
      </c>
    </row>
    <row r="401" spans="1:13" x14ac:dyDescent="0.35">
      <c r="A401" s="26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</row>
    <row r="402" spans="1:13" x14ac:dyDescent="0.35">
      <c r="A402" s="26" t="s">
        <v>50</v>
      </c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</row>
    <row r="403" spans="1:13" x14ac:dyDescent="0.35">
      <c r="A403" s="3" t="s">
        <v>44</v>
      </c>
      <c r="B403" s="154">
        <v>90</v>
      </c>
      <c r="C403" s="154">
        <v>95</v>
      </c>
      <c r="D403" s="154">
        <v>85</v>
      </c>
      <c r="E403" s="154">
        <v>81</v>
      </c>
      <c r="F403" s="154">
        <v>92</v>
      </c>
      <c r="G403" s="154">
        <v>71</v>
      </c>
      <c r="H403" s="154">
        <v>59</v>
      </c>
      <c r="I403" s="154">
        <v>78</v>
      </c>
      <c r="J403" s="154">
        <v>68</v>
      </c>
      <c r="K403" s="154">
        <v>82</v>
      </c>
      <c r="L403" s="154">
        <v>75</v>
      </c>
      <c r="M403" s="154">
        <v>58</v>
      </c>
    </row>
    <row r="404" spans="1:13" x14ac:dyDescent="0.35">
      <c r="A404" s="3" t="s">
        <v>45</v>
      </c>
      <c r="B404" s="154">
        <v>1450</v>
      </c>
      <c r="C404" s="154">
        <v>1486</v>
      </c>
      <c r="D404" s="154">
        <v>1209</v>
      </c>
      <c r="E404" s="154">
        <v>1144</v>
      </c>
      <c r="F404" s="154">
        <v>1285</v>
      </c>
      <c r="G404" s="154">
        <v>1246</v>
      </c>
      <c r="H404" s="154">
        <v>1035</v>
      </c>
      <c r="I404" s="154">
        <v>1289</v>
      </c>
      <c r="J404" s="154">
        <v>1190</v>
      </c>
      <c r="K404" s="154">
        <v>1295</v>
      </c>
      <c r="L404" s="154">
        <v>1187</v>
      </c>
      <c r="M404" s="154">
        <v>959</v>
      </c>
    </row>
    <row r="405" spans="1:13" x14ac:dyDescent="0.35">
      <c r="A405" s="25" t="s">
        <v>46</v>
      </c>
      <c r="B405" s="154">
        <v>32</v>
      </c>
      <c r="C405" s="154">
        <v>42</v>
      </c>
      <c r="D405" s="154">
        <v>24</v>
      </c>
      <c r="E405" s="154">
        <v>28</v>
      </c>
      <c r="F405" s="154">
        <v>29</v>
      </c>
      <c r="G405" s="154">
        <v>32</v>
      </c>
      <c r="H405" s="154">
        <v>26</v>
      </c>
      <c r="I405" s="154">
        <v>29</v>
      </c>
      <c r="J405" s="154">
        <v>27</v>
      </c>
      <c r="K405" s="154">
        <v>29</v>
      </c>
      <c r="L405" s="154">
        <v>29</v>
      </c>
      <c r="M405" s="154">
        <v>24</v>
      </c>
    </row>
    <row r="406" spans="1:13" x14ac:dyDescent="0.35">
      <c r="A406" s="25" t="s">
        <v>47</v>
      </c>
      <c r="B406" s="155">
        <v>438</v>
      </c>
      <c r="C406" s="155">
        <v>527</v>
      </c>
      <c r="D406" s="155">
        <v>476</v>
      </c>
      <c r="E406" s="155">
        <v>426</v>
      </c>
      <c r="F406" s="155">
        <v>420</v>
      </c>
      <c r="G406" s="155">
        <v>413</v>
      </c>
      <c r="H406" s="155">
        <v>328</v>
      </c>
      <c r="I406" s="155">
        <v>451</v>
      </c>
      <c r="J406" s="155">
        <v>403</v>
      </c>
      <c r="K406" s="155">
        <v>470</v>
      </c>
      <c r="L406" s="155">
        <v>529</v>
      </c>
      <c r="M406" s="155">
        <v>375</v>
      </c>
    </row>
    <row r="407" spans="1:13" x14ac:dyDescent="0.35">
      <c r="A407" s="27" t="s">
        <v>4</v>
      </c>
      <c r="B407" s="152">
        <v>2011</v>
      </c>
      <c r="C407" s="152">
        <v>2150</v>
      </c>
      <c r="D407" s="152">
        <v>1794</v>
      </c>
      <c r="E407" s="152">
        <v>1679</v>
      </c>
      <c r="F407" s="152">
        <v>1826</v>
      </c>
      <c r="G407" s="152">
        <v>1761</v>
      </c>
      <c r="H407" s="152">
        <v>1447</v>
      </c>
      <c r="I407" s="152">
        <v>1848</v>
      </c>
      <c r="J407" s="152">
        <v>1688</v>
      </c>
      <c r="K407" s="152">
        <v>1876</v>
      </c>
      <c r="L407" s="152">
        <v>1821</v>
      </c>
      <c r="M407" s="152">
        <v>1416</v>
      </c>
    </row>
    <row r="408" spans="1:13" x14ac:dyDescent="0.35">
      <c r="A408" s="2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</row>
    <row r="409" spans="1:13" x14ac:dyDescent="0.35">
      <c r="A409" s="27" t="s">
        <v>2</v>
      </c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</row>
    <row r="410" spans="1:13" x14ac:dyDescent="0.35">
      <c r="A410" s="3" t="s">
        <v>44</v>
      </c>
      <c r="B410" s="154">
        <v>13</v>
      </c>
      <c r="C410" s="154">
        <v>12</v>
      </c>
      <c r="D410" s="154">
        <v>14</v>
      </c>
      <c r="E410" s="154">
        <v>10</v>
      </c>
      <c r="F410" s="154">
        <v>11</v>
      </c>
      <c r="G410" s="154">
        <v>13</v>
      </c>
      <c r="H410" s="154">
        <v>9</v>
      </c>
      <c r="I410" s="154">
        <v>13</v>
      </c>
      <c r="J410" s="154">
        <v>19</v>
      </c>
      <c r="K410" s="154">
        <v>11</v>
      </c>
      <c r="L410" s="154">
        <v>14</v>
      </c>
      <c r="M410" s="154">
        <v>11</v>
      </c>
    </row>
    <row r="411" spans="1:13" x14ac:dyDescent="0.35">
      <c r="A411" s="3" t="s">
        <v>45</v>
      </c>
      <c r="B411" s="154">
        <v>908</v>
      </c>
      <c r="C411" s="154">
        <v>898</v>
      </c>
      <c r="D411" s="154">
        <v>954</v>
      </c>
      <c r="E411" s="154">
        <v>766</v>
      </c>
      <c r="F411" s="154">
        <v>935</v>
      </c>
      <c r="G411" s="154">
        <v>930</v>
      </c>
      <c r="H411" s="154">
        <v>856</v>
      </c>
      <c r="I411" s="154">
        <v>949</v>
      </c>
      <c r="J411" s="154">
        <v>1020</v>
      </c>
      <c r="K411" s="154">
        <v>882</v>
      </c>
      <c r="L411" s="154">
        <v>770</v>
      </c>
      <c r="M411" s="154">
        <v>666</v>
      </c>
    </row>
    <row r="412" spans="1:13" x14ac:dyDescent="0.35">
      <c r="A412" s="25" t="s">
        <v>46</v>
      </c>
      <c r="B412" s="154">
        <v>17</v>
      </c>
      <c r="C412" s="154">
        <v>22</v>
      </c>
      <c r="D412" s="154">
        <v>33</v>
      </c>
      <c r="E412" s="154">
        <v>19</v>
      </c>
      <c r="F412" s="154">
        <v>25</v>
      </c>
      <c r="G412" s="154">
        <v>33</v>
      </c>
      <c r="H412" s="154">
        <v>19</v>
      </c>
      <c r="I412" s="154">
        <v>27</v>
      </c>
      <c r="J412" s="154">
        <v>42</v>
      </c>
      <c r="K412" s="154">
        <v>33</v>
      </c>
      <c r="L412" s="154">
        <v>27</v>
      </c>
      <c r="M412" s="154">
        <v>45</v>
      </c>
    </row>
    <row r="413" spans="1:13" x14ac:dyDescent="0.35">
      <c r="A413" s="25" t="s">
        <v>47</v>
      </c>
      <c r="B413" s="155">
        <v>1</v>
      </c>
      <c r="C413" s="155">
        <v>1</v>
      </c>
      <c r="D413" s="155">
        <v>1.413</v>
      </c>
      <c r="E413" s="155">
        <v>1.605</v>
      </c>
      <c r="F413" s="155">
        <v>1</v>
      </c>
      <c r="G413" s="155">
        <v>1.8120000000000001</v>
      </c>
      <c r="H413" s="155">
        <v>1</v>
      </c>
      <c r="I413" s="155">
        <v>2.093</v>
      </c>
      <c r="J413" s="155">
        <v>1.377</v>
      </c>
      <c r="K413" s="155">
        <v>0.59499999999999997</v>
      </c>
      <c r="L413" s="155">
        <v>0.623</v>
      </c>
      <c r="M413" s="155">
        <v>1</v>
      </c>
    </row>
    <row r="414" spans="1:13" x14ac:dyDescent="0.35">
      <c r="A414" s="26" t="s">
        <v>51</v>
      </c>
      <c r="B414" s="152">
        <v>939</v>
      </c>
      <c r="C414" s="152">
        <v>933</v>
      </c>
      <c r="D414" s="152">
        <v>1003</v>
      </c>
      <c r="E414" s="152">
        <v>796</v>
      </c>
      <c r="F414" s="152">
        <v>972</v>
      </c>
      <c r="G414" s="152">
        <v>977</v>
      </c>
      <c r="H414" s="152">
        <v>885</v>
      </c>
      <c r="I414" s="152">
        <v>991</v>
      </c>
      <c r="J414" s="152">
        <v>1083</v>
      </c>
      <c r="K414" s="152">
        <v>926</v>
      </c>
      <c r="L414" s="152">
        <v>811</v>
      </c>
      <c r="M414" s="152">
        <v>724</v>
      </c>
    </row>
    <row r="415" spans="1:13" x14ac:dyDescent="0.35">
      <c r="A415" s="26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 x14ac:dyDescent="0.35">
      <c r="A416" s="26" t="s">
        <v>3</v>
      </c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</row>
    <row r="417" spans="1:13" x14ac:dyDescent="0.35">
      <c r="A417" s="3" t="s">
        <v>44</v>
      </c>
      <c r="B417" s="154">
        <v>260</v>
      </c>
      <c r="C417" s="154">
        <v>287</v>
      </c>
      <c r="D417" s="154">
        <v>258</v>
      </c>
      <c r="E417" s="154">
        <v>272</v>
      </c>
      <c r="F417" s="154">
        <v>228</v>
      </c>
      <c r="G417" s="154">
        <v>272</v>
      </c>
      <c r="H417" s="154">
        <v>231</v>
      </c>
      <c r="I417" s="154">
        <v>244</v>
      </c>
      <c r="J417" s="154">
        <v>272</v>
      </c>
      <c r="K417" s="154">
        <v>230</v>
      </c>
      <c r="L417" s="154">
        <v>213</v>
      </c>
      <c r="M417" s="154">
        <v>160</v>
      </c>
    </row>
    <row r="418" spans="1:13" x14ac:dyDescent="0.35">
      <c r="A418" s="3" t="s">
        <v>45</v>
      </c>
      <c r="B418" s="154">
        <v>763</v>
      </c>
      <c r="C418" s="154">
        <v>978</v>
      </c>
      <c r="D418" s="154">
        <v>821</v>
      </c>
      <c r="E418" s="154">
        <v>969</v>
      </c>
      <c r="F418" s="154">
        <v>714</v>
      </c>
      <c r="G418" s="154">
        <v>908</v>
      </c>
      <c r="H418" s="154">
        <v>703</v>
      </c>
      <c r="I418" s="154">
        <v>756</v>
      </c>
      <c r="J418" s="154">
        <v>808</v>
      </c>
      <c r="K418" s="154">
        <v>810</v>
      </c>
      <c r="L418" s="154">
        <v>859</v>
      </c>
      <c r="M418" s="154">
        <v>637</v>
      </c>
    </row>
    <row r="419" spans="1:13" x14ac:dyDescent="0.35">
      <c r="A419" s="25" t="s">
        <v>46</v>
      </c>
      <c r="B419" s="154">
        <v>27</v>
      </c>
      <c r="C419" s="154">
        <v>41</v>
      </c>
      <c r="D419" s="154">
        <v>24</v>
      </c>
      <c r="E419" s="154">
        <v>39</v>
      </c>
      <c r="F419" s="154">
        <v>21</v>
      </c>
      <c r="G419" s="154">
        <v>42</v>
      </c>
      <c r="H419" s="154">
        <v>17</v>
      </c>
      <c r="I419" s="154">
        <v>25</v>
      </c>
      <c r="J419" s="154">
        <v>21</v>
      </c>
      <c r="K419" s="154">
        <v>30</v>
      </c>
      <c r="L419" s="154">
        <v>34</v>
      </c>
      <c r="M419" s="154">
        <v>20</v>
      </c>
    </row>
    <row r="420" spans="1:13" x14ac:dyDescent="0.35">
      <c r="A420" s="25" t="s">
        <v>47</v>
      </c>
      <c r="B420" s="155">
        <v>5</v>
      </c>
      <c r="C420" s="155">
        <v>9</v>
      </c>
      <c r="D420" s="155">
        <v>4</v>
      </c>
      <c r="E420" s="155">
        <v>4.625</v>
      </c>
      <c r="F420" s="155">
        <v>4</v>
      </c>
      <c r="G420" s="155">
        <v>5.26</v>
      </c>
      <c r="H420" s="155">
        <v>4</v>
      </c>
      <c r="I420" s="155">
        <v>4.9610000000000003</v>
      </c>
      <c r="J420" s="155">
        <v>6</v>
      </c>
      <c r="K420" s="155">
        <v>8.5090000000000003</v>
      </c>
      <c r="L420" s="155">
        <v>6</v>
      </c>
      <c r="M420" s="155">
        <v>4</v>
      </c>
    </row>
    <row r="421" spans="1:13" x14ac:dyDescent="0.35">
      <c r="A421" s="26" t="s">
        <v>670</v>
      </c>
      <c r="B421" s="152">
        <v>1056</v>
      </c>
      <c r="C421" s="152">
        <v>1315</v>
      </c>
      <c r="D421" s="152">
        <v>1108</v>
      </c>
      <c r="E421" s="152">
        <v>1284</v>
      </c>
      <c r="F421" s="152">
        <v>967</v>
      </c>
      <c r="G421" s="152">
        <v>1228</v>
      </c>
      <c r="H421" s="152">
        <v>955</v>
      </c>
      <c r="I421" s="152">
        <v>1030</v>
      </c>
      <c r="J421" s="152">
        <v>1107</v>
      </c>
      <c r="K421" s="152">
        <v>1078</v>
      </c>
      <c r="L421" s="152">
        <v>1112</v>
      </c>
      <c r="M421" s="152">
        <v>821</v>
      </c>
    </row>
    <row r="422" spans="1:13" x14ac:dyDescent="0.35">
      <c r="A422" s="2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 x14ac:dyDescent="0.35">
      <c r="A423" s="26" t="s">
        <v>52</v>
      </c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</row>
    <row r="424" spans="1:13" x14ac:dyDescent="0.35">
      <c r="A424" s="3" t="s">
        <v>44</v>
      </c>
      <c r="B424" s="154">
        <v>31</v>
      </c>
      <c r="C424" s="154">
        <v>27</v>
      </c>
      <c r="D424" s="154">
        <v>25</v>
      </c>
      <c r="E424" s="154">
        <v>27</v>
      </c>
      <c r="F424" s="154">
        <v>27</v>
      </c>
      <c r="G424" s="154">
        <v>20</v>
      </c>
      <c r="H424" s="154">
        <v>23</v>
      </c>
      <c r="I424" s="154">
        <v>37</v>
      </c>
      <c r="J424" s="154">
        <v>29</v>
      </c>
      <c r="K424" s="154">
        <v>20</v>
      </c>
      <c r="L424" s="154">
        <v>25</v>
      </c>
      <c r="M424" s="154">
        <v>17</v>
      </c>
    </row>
    <row r="425" spans="1:13" x14ac:dyDescent="0.35">
      <c r="A425" s="3" t="s">
        <v>45</v>
      </c>
      <c r="B425" s="154">
        <v>358</v>
      </c>
      <c r="C425" s="154">
        <v>306</v>
      </c>
      <c r="D425" s="154">
        <v>322</v>
      </c>
      <c r="E425" s="154">
        <v>377</v>
      </c>
      <c r="F425" s="154">
        <v>414</v>
      </c>
      <c r="G425" s="154">
        <v>288</v>
      </c>
      <c r="H425" s="154">
        <v>328</v>
      </c>
      <c r="I425" s="154">
        <v>449</v>
      </c>
      <c r="J425" s="154">
        <v>391</v>
      </c>
      <c r="K425" s="154">
        <v>263</v>
      </c>
      <c r="L425" s="154">
        <v>326</v>
      </c>
      <c r="M425" s="154">
        <v>231</v>
      </c>
    </row>
    <row r="426" spans="1:13" x14ac:dyDescent="0.35">
      <c r="A426" s="25" t="s">
        <v>46</v>
      </c>
      <c r="B426" s="154">
        <v>10</v>
      </c>
      <c r="C426" s="154">
        <v>7</v>
      </c>
      <c r="D426" s="154">
        <v>8</v>
      </c>
      <c r="E426" s="154">
        <v>9</v>
      </c>
      <c r="F426" s="154">
        <v>8</v>
      </c>
      <c r="G426" s="154">
        <v>7</v>
      </c>
      <c r="H426" s="154">
        <v>9</v>
      </c>
      <c r="I426" s="154">
        <v>11</v>
      </c>
      <c r="J426" s="154">
        <v>10</v>
      </c>
      <c r="K426" s="154">
        <v>6</v>
      </c>
      <c r="L426" s="154">
        <v>9</v>
      </c>
      <c r="M426" s="154">
        <v>6</v>
      </c>
    </row>
    <row r="427" spans="1:13" x14ac:dyDescent="0.35">
      <c r="A427" s="25" t="s">
        <v>47</v>
      </c>
      <c r="B427" s="155">
        <v>13</v>
      </c>
      <c r="C427" s="155">
        <v>12</v>
      </c>
      <c r="D427" s="155">
        <v>11</v>
      </c>
      <c r="E427" s="155">
        <v>11</v>
      </c>
      <c r="F427" s="155">
        <v>13</v>
      </c>
      <c r="G427" s="155">
        <v>12</v>
      </c>
      <c r="H427" s="155">
        <v>18</v>
      </c>
      <c r="I427" s="155">
        <v>26</v>
      </c>
      <c r="J427" s="155">
        <v>23</v>
      </c>
      <c r="K427" s="155">
        <v>13</v>
      </c>
      <c r="L427" s="155">
        <v>14</v>
      </c>
      <c r="M427" s="155">
        <v>14</v>
      </c>
    </row>
    <row r="428" spans="1:13" x14ac:dyDescent="0.35">
      <c r="A428" s="27" t="s">
        <v>5</v>
      </c>
      <c r="B428" s="152">
        <v>412</v>
      </c>
      <c r="C428" s="152">
        <v>352</v>
      </c>
      <c r="D428" s="152">
        <v>366</v>
      </c>
      <c r="E428" s="152">
        <v>424</v>
      </c>
      <c r="F428" s="152">
        <v>463</v>
      </c>
      <c r="G428" s="152">
        <v>326</v>
      </c>
      <c r="H428" s="152">
        <v>377</v>
      </c>
      <c r="I428" s="152">
        <v>522</v>
      </c>
      <c r="J428" s="152">
        <v>453</v>
      </c>
      <c r="K428" s="152">
        <v>303</v>
      </c>
      <c r="L428" s="152">
        <v>373</v>
      </c>
      <c r="M428" s="152">
        <v>268</v>
      </c>
    </row>
    <row r="429" spans="1:13" x14ac:dyDescent="0.35">
      <c r="A429" s="27"/>
    </row>
    <row r="430" spans="1:13" ht="15" thickBot="1" x14ac:dyDescent="0.4">
      <c r="A430" s="3"/>
    </row>
    <row r="431" spans="1:13" ht="15" thickBot="1" x14ac:dyDescent="0.4">
      <c r="A431" s="26" t="s">
        <v>53</v>
      </c>
      <c r="B431" s="184">
        <v>40544</v>
      </c>
      <c r="C431" s="182">
        <v>40585</v>
      </c>
      <c r="D431" s="182">
        <v>40612</v>
      </c>
      <c r="E431" s="182">
        <v>40644</v>
      </c>
      <c r="F431" s="182">
        <v>40674</v>
      </c>
      <c r="G431" s="182">
        <v>40705</v>
      </c>
      <c r="H431" s="182">
        <v>40725</v>
      </c>
      <c r="I431" s="182">
        <v>40766</v>
      </c>
      <c r="J431" s="182">
        <v>40797</v>
      </c>
      <c r="K431" s="182">
        <v>40827</v>
      </c>
      <c r="L431" s="182">
        <v>40858</v>
      </c>
      <c r="M431" s="183">
        <v>40888</v>
      </c>
    </row>
    <row r="432" spans="1:13" x14ac:dyDescent="0.35">
      <c r="A432" s="3" t="s">
        <v>44</v>
      </c>
      <c r="B432" s="154">
        <v>1263</v>
      </c>
      <c r="C432" s="154">
        <v>1709</v>
      </c>
      <c r="D432" s="154">
        <v>1445</v>
      </c>
      <c r="E432" s="157">
        <v>1337</v>
      </c>
      <c r="F432" s="154">
        <v>1369</v>
      </c>
      <c r="G432" s="157">
        <v>1466</v>
      </c>
      <c r="H432" s="157">
        <v>1332</v>
      </c>
      <c r="I432" s="157">
        <v>1884</v>
      </c>
      <c r="J432" s="157">
        <v>1413</v>
      </c>
      <c r="K432" s="157">
        <v>1203</v>
      </c>
      <c r="L432" s="157">
        <v>1422</v>
      </c>
      <c r="M432" s="154">
        <v>894</v>
      </c>
    </row>
    <row r="433" spans="1:13" x14ac:dyDescent="0.35">
      <c r="A433" s="3" t="s">
        <v>45</v>
      </c>
      <c r="B433" s="154">
        <v>10379</v>
      </c>
      <c r="C433" s="154">
        <v>12160</v>
      </c>
      <c r="D433" s="154">
        <v>12212</v>
      </c>
      <c r="E433" s="154">
        <v>10125</v>
      </c>
      <c r="F433" s="154">
        <v>11455</v>
      </c>
      <c r="G433" s="154">
        <v>12661</v>
      </c>
      <c r="H433" s="154">
        <v>10768</v>
      </c>
      <c r="I433" s="154">
        <v>14420</v>
      </c>
      <c r="J433" s="154">
        <v>11932</v>
      </c>
      <c r="K433" s="154">
        <v>10514</v>
      </c>
      <c r="L433" s="154">
        <v>10961</v>
      </c>
      <c r="M433" s="154">
        <v>8117</v>
      </c>
    </row>
    <row r="434" spans="1:13" x14ac:dyDescent="0.35">
      <c r="A434" s="25" t="s">
        <v>46</v>
      </c>
      <c r="B434" s="154">
        <v>182</v>
      </c>
      <c r="C434" s="154">
        <v>254</v>
      </c>
      <c r="D434" s="154">
        <v>234</v>
      </c>
      <c r="E434" s="154">
        <v>237</v>
      </c>
      <c r="F434" s="154">
        <v>194</v>
      </c>
      <c r="G434" s="154">
        <v>294</v>
      </c>
      <c r="H434" s="154">
        <v>219</v>
      </c>
      <c r="I434" s="154">
        <v>306</v>
      </c>
      <c r="J434" s="154">
        <v>239</v>
      </c>
      <c r="K434" s="154">
        <v>212</v>
      </c>
      <c r="L434" s="154">
        <v>224</v>
      </c>
      <c r="M434" s="154">
        <v>175</v>
      </c>
    </row>
    <row r="435" spans="1:13" x14ac:dyDescent="0.35">
      <c r="A435" s="25" t="s">
        <v>47</v>
      </c>
      <c r="B435" s="155">
        <v>457</v>
      </c>
      <c r="C435" s="155">
        <v>548</v>
      </c>
      <c r="D435" s="155">
        <v>493</v>
      </c>
      <c r="E435" s="154">
        <v>444</v>
      </c>
      <c r="F435" s="155">
        <v>440</v>
      </c>
      <c r="G435" s="154">
        <v>432</v>
      </c>
      <c r="H435" s="154">
        <v>350</v>
      </c>
      <c r="I435" s="154">
        <v>484</v>
      </c>
      <c r="J435" s="154">
        <v>433</v>
      </c>
      <c r="K435" s="154">
        <v>492</v>
      </c>
      <c r="L435" s="154">
        <v>549</v>
      </c>
      <c r="M435" s="155">
        <v>394</v>
      </c>
    </row>
    <row r="436" spans="1:13" x14ac:dyDescent="0.35">
      <c r="A436" s="26" t="s">
        <v>13</v>
      </c>
      <c r="B436" s="152">
        <v>12282</v>
      </c>
      <c r="C436" s="152">
        <v>14672</v>
      </c>
      <c r="D436" s="152">
        <v>14385</v>
      </c>
      <c r="E436" s="152">
        <v>12143</v>
      </c>
      <c r="F436" s="152">
        <v>13458</v>
      </c>
      <c r="G436" s="152">
        <v>14853</v>
      </c>
      <c r="H436" s="152">
        <v>12668</v>
      </c>
      <c r="I436" s="152">
        <v>17095</v>
      </c>
      <c r="J436" s="152">
        <v>14018</v>
      </c>
      <c r="K436" s="152">
        <v>12421</v>
      </c>
      <c r="L436" s="152">
        <v>13156</v>
      </c>
      <c r="M436" s="152">
        <v>9580</v>
      </c>
    </row>
    <row r="437" spans="1:13" ht="15" thickBot="1" x14ac:dyDescent="0.4">
      <c r="A437" s="26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</row>
    <row r="438" spans="1:13" ht="15" thickBot="1" x14ac:dyDescent="0.4">
      <c r="A438" s="196" t="s">
        <v>713</v>
      </c>
      <c r="B438" s="184">
        <v>40179</v>
      </c>
      <c r="C438" s="182">
        <v>40219</v>
      </c>
      <c r="D438" s="182">
        <v>40238</v>
      </c>
      <c r="E438" s="182">
        <v>40278</v>
      </c>
      <c r="F438" s="182">
        <v>40308</v>
      </c>
      <c r="G438" s="182">
        <v>40339</v>
      </c>
      <c r="H438" s="182">
        <v>40369</v>
      </c>
      <c r="I438" s="182">
        <v>40400</v>
      </c>
      <c r="J438" s="182">
        <v>40431</v>
      </c>
      <c r="K438" s="182">
        <v>40452</v>
      </c>
      <c r="L438" s="182">
        <v>40483</v>
      </c>
      <c r="M438" s="183">
        <v>40513</v>
      </c>
    </row>
    <row r="439" spans="1:13" x14ac:dyDescent="0.35">
      <c r="A439" s="26" t="s">
        <v>0</v>
      </c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</row>
    <row r="440" spans="1:13" x14ac:dyDescent="0.35">
      <c r="A440" s="3" t="s">
        <v>44</v>
      </c>
      <c r="B440" s="154">
        <v>878</v>
      </c>
      <c r="C440" s="154">
        <v>915</v>
      </c>
      <c r="D440" s="154">
        <v>883</v>
      </c>
      <c r="E440" s="154">
        <v>1015</v>
      </c>
      <c r="F440" s="154">
        <v>1472</v>
      </c>
      <c r="G440" s="154">
        <v>807</v>
      </c>
      <c r="H440" s="154">
        <v>804</v>
      </c>
      <c r="I440" s="154">
        <v>976</v>
      </c>
      <c r="J440" s="154">
        <v>910</v>
      </c>
      <c r="K440" s="154">
        <v>869</v>
      </c>
      <c r="L440" s="154">
        <v>1194</v>
      </c>
      <c r="M440" s="154">
        <v>823</v>
      </c>
    </row>
    <row r="441" spans="1:13" x14ac:dyDescent="0.35">
      <c r="A441" s="3" t="s">
        <v>45</v>
      </c>
      <c r="B441" s="154">
        <v>3810</v>
      </c>
      <c r="C441" s="154">
        <v>4665</v>
      </c>
      <c r="D441" s="154">
        <v>3983</v>
      </c>
      <c r="E441" s="154">
        <v>4500</v>
      </c>
      <c r="F441" s="154">
        <v>6488</v>
      </c>
      <c r="G441" s="154">
        <v>3806</v>
      </c>
      <c r="H441" s="154">
        <v>3609</v>
      </c>
      <c r="I441" s="154">
        <v>4344</v>
      </c>
      <c r="J441" s="154">
        <v>4127</v>
      </c>
      <c r="K441" s="154">
        <v>3742</v>
      </c>
      <c r="L441" s="154">
        <v>5625</v>
      </c>
      <c r="M441" s="154">
        <v>4110</v>
      </c>
    </row>
    <row r="442" spans="1:13" x14ac:dyDescent="0.35">
      <c r="A442" s="25" t="s">
        <v>46</v>
      </c>
      <c r="B442" s="154">
        <v>73</v>
      </c>
      <c r="C442" s="154">
        <v>91</v>
      </c>
      <c r="D442" s="154">
        <v>95</v>
      </c>
      <c r="E442" s="154">
        <v>90</v>
      </c>
      <c r="F442" s="154">
        <v>145</v>
      </c>
      <c r="G442" s="154">
        <v>84</v>
      </c>
      <c r="H442" s="154">
        <v>72</v>
      </c>
      <c r="I442" s="154">
        <v>107</v>
      </c>
      <c r="J442" s="154">
        <v>94</v>
      </c>
      <c r="K442" s="154">
        <v>110</v>
      </c>
      <c r="L442" s="154">
        <v>152</v>
      </c>
      <c r="M442" s="154">
        <v>98</v>
      </c>
    </row>
    <row r="443" spans="1:13" x14ac:dyDescent="0.35">
      <c r="A443" s="25" t="s">
        <v>47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>
        <v>0</v>
      </c>
      <c r="L443" s="90">
        <v>0</v>
      </c>
      <c r="M443" s="90">
        <v>0</v>
      </c>
    </row>
    <row r="444" spans="1:13" x14ac:dyDescent="0.35">
      <c r="A444" s="26" t="s">
        <v>48</v>
      </c>
      <c r="B444" s="152">
        <v>4761</v>
      </c>
      <c r="C444" s="152">
        <v>5671</v>
      </c>
      <c r="D444" s="152">
        <v>4961</v>
      </c>
      <c r="E444" s="152">
        <v>5605</v>
      </c>
      <c r="F444" s="152">
        <v>8105</v>
      </c>
      <c r="G444" s="152">
        <v>4697</v>
      </c>
      <c r="H444" s="152">
        <v>4484</v>
      </c>
      <c r="I444" s="152">
        <v>5427</v>
      </c>
      <c r="J444" s="152">
        <v>5130</v>
      </c>
      <c r="K444" s="152">
        <v>4722</v>
      </c>
      <c r="L444" s="152">
        <v>6971</v>
      </c>
      <c r="M444" s="152">
        <v>5031</v>
      </c>
    </row>
    <row r="445" spans="1:13" x14ac:dyDescent="0.35">
      <c r="A445" s="3"/>
      <c r="B445" s="77"/>
      <c r="C445" s="77"/>
      <c r="F445" s="109"/>
      <c r="G445" s="109"/>
      <c r="H445" s="109"/>
      <c r="I445" s="109"/>
      <c r="J445" s="109"/>
      <c r="K445" s="77"/>
      <c r="L445" s="77"/>
      <c r="M445" s="77"/>
    </row>
    <row r="446" spans="1:13" x14ac:dyDescent="0.35">
      <c r="A446" s="27" t="s">
        <v>1</v>
      </c>
      <c r="B446" s="77"/>
      <c r="C446" s="77"/>
      <c r="K446" s="77"/>
      <c r="L446" s="77"/>
      <c r="M446" s="77"/>
    </row>
    <row r="447" spans="1:13" x14ac:dyDescent="0.35">
      <c r="A447" s="3" t="s">
        <v>44</v>
      </c>
      <c r="B447" s="154">
        <v>65</v>
      </c>
      <c r="C447" s="154">
        <v>68</v>
      </c>
      <c r="D447" s="154">
        <v>86</v>
      </c>
      <c r="E447" s="154">
        <v>58</v>
      </c>
      <c r="F447" s="154">
        <v>100</v>
      </c>
      <c r="G447" s="154">
        <v>100</v>
      </c>
      <c r="H447" s="154">
        <v>70</v>
      </c>
      <c r="I447" s="154">
        <v>59</v>
      </c>
      <c r="J447" s="154">
        <v>95</v>
      </c>
      <c r="K447" s="154">
        <v>59</v>
      </c>
      <c r="L447" s="154">
        <v>76</v>
      </c>
      <c r="M447" s="154">
        <v>83</v>
      </c>
    </row>
    <row r="448" spans="1:13" x14ac:dyDescent="0.35">
      <c r="A448" s="3" t="s">
        <v>45</v>
      </c>
      <c r="B448" s="154">
        <v>2785</v>
      </c>
      <c r="C448" s="154">
        <v>2878</v>
      </c>
      <c r="D448" s="154">
        <v>2567</v>
      </c>
      <c r="E448" s="154">
        <v>2523</v>
      </c>
      <c r="F448" s="154">
        <v>4116</v>
      </c>
      <c r="G448" s="154">
        <v>3507</v>
      </c>
      <c r="H448" s="154">
        <v>2771</v>
      </c>
      <c r="I448" s="154">
        <v>2515</v>
      </c>
      <c r="J448" s="154">
        <v>2896</v>
      </c>
      <c r="K448" s="154">
        <v>2590</v>
      </c>
      <c r="L448" s="154">
        <v>2762</v>
      </c>
      <c r="M448" s="154">
        <v>2055</v>
      </c>
    </row>
    <row r="449" spans="1:13" x14ac:dyDescent="0.35">
      <c r="A449" s="25" t="s">
        <v>46</v>
      </c>
      <c r="B449" s="154">
        <v>11</v>
      </c>
      <c r="C449" s="154">
        <v>10</v>
      </c>
      <c r="D449" s="154">
        <v>9</v>
      </c>
      <c r="E449" s="154">
        <v>8</v>
      </c>
      <c r="F449" s="154">
        <v>12</v>
      </c>
      <c r="G449" s="154">
        <v>10</v>
      </c>
      <c r="H449" s="154">
        <v>8</v>
      </c>
      <c r="I449" s="154">
        <v>10</v>
      </c>
      <c r="J449" s="154">
        <v>13</v>
      </c>
      <c r="K449" s="154">
        <v>8</v>
      </c>
      <c r="L449" s="154">
        <v>10</v>
      </c>
      <c r="M449" s="154">
        <v>9</v>
      </c>
    </row>
    <row r="450" spans="1:13" x14ac:dyDescent="0.35">
      <c r="A450" s="25" t="s">
        <v>47</v>
      </c>
      <c r="B450" s="90"/>
      <c r="C450" s="90"/>
      <c r="D450" s="90"/>
      <c r="E450" s="90"/>
      <c r="F450" s="90"/>
      <c r="G450" s="156">
        <v>3.5999999999999997E-2</v>
      </c>
      <c r="H450" s="156">
        <v>3.7999999999999999E-2</v>
      </c>
      <c r="I450" s="156"/>
      <c r="J450" s="156"/>
      <c r="K450" s="156">
        <v>0</v>
      </c>
      <c r="L450" s="156">
        <v>0</v>
      </c>
      <c r="M450" s="156">
        <v>0</v>
      </c>
    </row>
    <row r="451" spans="1:13" x14ac:dyDescent="0.35">
      <c r="A451" s="26" t="s">
        <v>49</v>
      </c>
      <c r="B451" s="152">
        <v>2861</v>
      </c>
      <c r="C451" s="152">
        <v>2956</v>
      </c>
      <c r="D451" s="152">
        <v>2662</v>
      </c>
      <c r="E451" s="152">
        <v>2590</v>
      </c>
      <c r="F451" s="152">
        <v>4228</v>
      </c>
      <c r="G451" s="152">
        <v>3617</v>
      </c>
      <c r="H451" s="152">
        <v>2850</v>
      </c>
      <c r="I451" s="152">
        <v>2584</v>
      </c>
      <c r="J451" s="152">
        <v>3004</v>
      </c>
      <c r="K451" s="152">
        <v>2657</v>
      </c>
      <c r="L451" s="152">
        <v>2849</v>
      </c>
      <c r="M451" s="152">
        <v>2147</v>
      </c>
    </row>
    <row r="452" spans="1:13" x14ac:dyDescent="0.35">
      <c r="A452" s="26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 x14ac:dyDescent="0.35">
      <c r="A453" s="26" t="s">
        <v>50</v>
      </c>
      <c r="B453" s="77"/>
      <c r="C453" s="77"/>
      <c r="D453" s="77"/>
      <c r="E453" s="77"/>
      <c r="F453" s="77"/>
      <c r="G453" s="168"/>
      <c r="H453" s="168"/>
      <c r="I453" s="168"/>
      <c r="J453" s="168"/>
      <c r="K453" s="77"/>
      <c r="L453" s="77"/>
      <c r="M453" s="77"/>
    </row>
    <row r="454" spans="1:13" x14ac:dyDescent="0.35">
      <c r="A454" s="3" t="s">
        <v>44</v>
      </c>
      <c r="B454" s="154">
        <v>111</v>
      </c>
      <c r="C454" s="154">
        <v>110</v>
      </c>
      <c r="D454" s="154">
        <v>95</v>
      </c>
      <c r="E454" s="154">
        <v>90</v>
      </c>
      <c r="F454" s="154">
        <v>138</v>
      </c>
      <c r="G454" s="154">
        <v>95</v>
      </c>
      <c r="H454" s="154">
        <v>78</v>
      </c>
      <c r="I454" s="154">
        <v>77</v>
      </c>
      <c r="J454" s="154">
        <v>71</v>
      </c>
      <c r="K454" s="154">
        <v>89</v>
      </c>
      <c r="L454" s="154">
        <v>76</v>
      </c>
      <c r="M454" s="154">
        <v>57</v>
      </c>
    </row>
    <row r="455" spans="1:13" x14ac:dyDescent="0.35">
      <c r="A455" s="3" t="s">
        <v>45</v>
      </c>
      <c r="B455" s="154">
        <v>973</v>
      </c>
      <c r="C455" s="154">
        <v>1069</v>
      </c>
      <c r="D455" s="154">
        <v>940</v>
      </c>
      <c r="E455" s="154">
        <v>1247</v>
      </c>
      <c r="F455" s="154">
        <v>1336</v>
      </c>
      <c r="G455" s="154">
        <v>1101</v>
      </c>
      <c r="H455" s="154">
        <v>953</v>
      </c>
      <c r="I455" s="154">
        <v>1112</v>
      </c>
      <c r="J455" s="154">
        <v>1224</v>
      </c>
      <c r="K455" s="154">
        <v>1157</v>
      </c>
      <c r="L455" s="154">
        <v>1110</v>
      </c>
      <c r="M455" s="154">
        <v>1005</v>
      </c>
    </row>
    <row r="456" spans="1:13" x14ac:dyDescent="0.35">
      <c r="A456" s="25" t="s">
        <v>46</v>
      </c>
      <c r="B456" s="154">
        <v>51</v>
      </c>
      <c r="C456" s="154">
        <v>66</v>
      </c>
      <c r="D456" s="154">
        <v>27</v>
      </c>
      <c r="E456" s="154">
        <v>31</v>
      </c>
      <c r="F456" s="154">
        <v>33</v>
      </c>
      <c r="G456" s="154">
        <v>26</v>
      </c>
      <c r="H456" s="154">
        <v>27</v>
      </c>
      <c r="I456" s="154">
        <v>32</v>
      </c>
      <c r="J456" s="154">
        <v>28</v>
      </c>
      <c r="K456" s="154">
        <v>33</v>
      </c>
      <c r="L456" s="154">
        <v>33</v>
      </c>
      <c r="M456" s="154">
        <v>32</v>
      </c>
    </row>
    <row r="457" spans="1:13" x14ac:dyDescent="0.35">
      <c r="A457" s="25" t="s">
        <v>47</v>
      </c>
      <c r="B457" s="155">
        <v>512</v>
      </c>
      <c r="C457" s="155">
        <v>461</v>
      </c>
      <c r="D457" s="155">
        <v>435</v>
      </c>
      <c r="E457" s="155">
        <v>379</v>
      </c>
      <c r="F457" s="155">
        <v>493</v>
      </c>
      <c r="G457" s="155">
        <v>443</v>
      </c>
      <c r="H457" s="155">
        <v>446</v>
      </c>
      <c r="I457" s="155">
        <v>484</v>
      </c>
      <c r="J457" s="155">
        <v>438</v>
      </c>
      <c r="K457" s="155">
        <v>433</v>
      </c>
      <c r="L457" s="155">
        <v>386</v>
      </c>
      <c r="M457" s="155">
        <v>338</v>
      </c>
    </row>
    <row r="458" spans="1:13" x14ac:dyDescent="0.35">
      <c r="A458" s="27" t="s">
        <v>4</v>
      </c>
      <c r="B458" s="152">
        <v>1646</v>
      </c>
      <c r="C458" s="152">
        <v>1706</v>
      </c>
      <c r="D458" s="152">
        <v>1497</v>
      </c>
      <c r="E458" s="152">
        <v>1748</v>
      </c>
      <c r="F458" s="152">
        <v>2000</v>
      </c>
      <c r="G458" s="152">
        <v>1665</v>
      </c>
      <c r="H458" s="152">
        <v>1504</v>
      </c>
      <c r="I458" s="152">
        <v>1704</v>
      </c>
      <c r="J458" s="152">
        <v>1761</v>
      </c>
      <c r="K458" s="152">
        <v>1712</v>
      </c>
      <c r="L458" s="152">
        <v>1606</v>
      </c>
      <c r="M458" s="152">
        <v>1433</v>
      </c>
    </row>
    <row r="459" spans="1:13" x14ac:dyDescent="0.35">
      <c r="A459" s="2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</row>
    <row r="460" spans="1:13" x14ac:dyDescent="0.35">
      <c r="A460" s="27" t="s">
        <v>2</v>
      </c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</row>
    <row r="461" spans="1:13" x14ac:dyDescent="0.35">
      <c r="A461" s="3" t="s">
        <v>44</v>
      </c>
      <c r="B461" s="154">
        <v>18</v>
      </c>
      <c r="C461" s="154">
        <v>17</v>
      </c>
      <c r="D461" s="154">
        <v>16</v>
      </c>
      <c r="E461" s="154">
        <v>14</v>
      </c>
      <c r="F461" s="154">
        <v>31</v>
      </c>
      <c r="G461" s="154">
        <v>15</v>
      </c>
      <c r="H461" s="154">
        <v>15</v>
      </c>
      <c r="I461" s="154">
        <v>16</v>
      </c>
      <c r="J461" s="154">
        <v>22</v>
      </c>
      <c r="K461" s="154">
        <v>14</v>
      </c>
      <c r="L461" s="154">
        <v>17</v>
      </c>
      <c r="M461" s="154">
        <v>18</v>
      </c>
    </row>
    <row r="462" spans="1:13" x14ac:dyDescent="0.35">
      <c r="A462" s="3" t="s">
        <v>45</v>
      </c>
      <c r="B462" s="154">
        <v>791</v>
      </c>
      <c r="C462" s="154">
        <v>902</v>
      </c>
      <c r="D462" s="154">
        <v>872</v>
      </c>
      <c r="E462" s="154">
        <v>817</v>
      </c>
      <c r="F462" s="154">
        <v>1250</v>
      </c>
      <c r="G462" s="154">
        <v>946</v>
      </c>
      <c r="H462" s="154">
        <v>802</v>
      </c>
      <c r="I462" s="154">
        <v>789</v>
      </c>
      <c r="J462" s="154">
        <v>902</v>
      </c>
      <c r="K462" s="154">
        <v>861</v>
      </c>
      <c r="L462" s="154">
        <v>930</v>
      </c>
      <c r="M462" s="154">
        <v>770</v>
      </c>
    </row>
    <row r="463" spans="1:13" x14ac:dyDescent="0.35">
      <c r="A463" s="25" t="s">
        <v>46</v>
      </c>
      <c r="B463" s="154">
        <v>12</v>
      </c>
      <c r="C463" s="154">
        <v>13</v>
      </c>
      <c r="D463" s="154">
        <v>19</v>
      </c>
      <c r="E463" s="154">
        <v>11</v>
      </c>
      <c r="F463" s="154">
        <v>25</v>
      </c>
      <c r="G463" s="154">
        <v>20</v>
      </c>
      <c r="H463" s="154">
        <v>15</v>
      </c>
      <c r="I463" s="154">
        <v>13</v>
      </c>
      <c r="J463" s="154">
        <v>27</v>
      </c>
      <c r="K463" s="154">
        <v>14</v>
      </c>
      <c r="L463" s="154">
        <v>17</v>
      </c>
      <c r="M463" s="154">
        <v>23</v>
      </c>
    </row>
    <row r="464" spans="1:13" x14ac:dyDescent="0.35">
      <c r="A464" s="25" t="s">
        <v>47</v>
      </c>
      <c r="B464" s="156">
        <v>3.1E-2</v>
      </c>
      <c r="C464" s="156">
        <v>5.3999999999999999E-2</v>
      </c>
      <c r="D464" s="156">
        <v>4.7E-2</v>
      </c>
      <c r="E464" s="156">
        <v>3.5999999999999997E-2</v>
      </c>
      <c r="F464" s="156">
        <v>0.04</v>
      </c>
      <c r="G464" s="156">
        <v>0.03</v>
      </c>
      <c r="H464" s="156">
        <v>0.04</v>
      </c>
      <c r="I464" s="156">
        <v>5.3999999999999999E-2</v>
      </c>
      <c r="J464" s="156">
        <v>6.8000000000000005E-2</v>
      </c>
      <c r="K464" s="156">
        <v>0.17100000000000001</v>
      </c>
      <c r="L464" s="156">
        <v>0.156</v>
      </c>
      <c r="M464" s="156">
        <v>0.66600000000000004</v>
      </c>
    </row>
    <row r="465" spans="1:13" x14ac:dyDescent="0.35">
      <c r="A465" s="26" t="s">
        <v>51</v>
      </c>
      <c r="B465" s="152">
        <v>820</v>
      </c>
      <c r="C465" s="152">
        <v>931</v>
      </c>
      <c r="D465" s="152">
        <v>907</v>
      </c>
      <c r="E465" s="152">
        <v>842</v>
      </c>
      <c r="F465" s="152">
        <v>1306</v>
      </c>
      <c r="G465" s="152">
        <v>981</v>
      </c>
      <c r="H465" s="152">
        <v>833</v>
      </c>
      <c r="I465" s="152">
        <v>818</v>
      </c>
      <c r="J465" s="152">
        <v>951</v>
      </c>
      <c r="K465" s="152">
        <v>889</v>
      </c>
      <c r="L465" s="152">
        <v>964</v>
      </c>
      <c r="M465" s="152">
        <v>811</v>
      </c>
    </row>
    <row r="466" spans="1:13" x14ac:dyDescent="0.35">
      <c r="A466" s="26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</row>
    <row r="467" spans="1:13" x14ac:dyDescent="0.35">
      <c r="A467" s="26" t="s">
        <v>3</v>
      </c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</row>
    <row r="468" spans="1:13" x14ac:dyDescent="0.35">
      <c r="A468" s="3" t="s">
        <v>44</v>
      </c>
      <c r="B468" s="154">
        <v>213</v>
      </c>
      <c r="C468" s="154">
        <v>216</v>
      </c>
      <c r="D468" s="154">
        <v>178</v>
      </c>
      <c r="E468" s="154">
        <v>207</v>
      </c>
      <c r="F468" s="154">
        <v>187</v>
      </c>
      <c r="G468" s="154">
        <v>229</v>
      </c>
      <c r="H468" s="154">
        <v>212</v>
      </c>
      <c r="I468" s="154">
        <v>232</v>
      </c>
      <c r="J468" s="154">
        <v>268</v>
      </c>
      <c r="K468" s="154">
        <v>274</v>
      </c>
      <c r="L468" s="154">
        <v>311</v>
      </c>
      <c r="M468" s="154">
        <v>197</v>
      </c>
    </row>
    <row r="469" spans="1:13" x14ac:dyDescent="0.35">
      <c r="A469" s="3" t="s">
        <v>45</v>
      </c>
      <c r="B469" s="154">
        <v>535</v>
      </c>
      <c r="C469" s="154">
        <v>668</v>
      </c>
      <c r="D469" s="154">
        <v>491</v>
      </c>
      <c r="E469" s="154">
        <v>659</v>
      </c>
      <c r="F469" s="154">
        <v>520</v>
      </c>
      <c r="G469" s="154">
        <v>665</v>
      </c>
      <c r="H469" s="154">
        <v>620</v>
      </c>
      <c r="I469" s="154">
        <v>701</v>
      </c>
      <c r="J469" s="154">
        <v>702</v>
      </c>
      <c r="K469" s="154">
        <v>799</v>
      </c>
      <c r="L469" s="154">
        <v>907</v>
      </c>
      <c r="M469" s="154">
        <v>606</v>
      </c>
    </row>
    <row r="470" spans="1:13" x14ac:dyDescent="0.35">
      <c r="A470" s="25" t="s">
        <v>46</v>
      </c>
      <c r="B470" s="154">
        <v>23</v>
      </c>
      <c r="C470" s="154">
        <v>30</v>
      </c>
      <c r="D470" s="154">
        <v>20</v>
      </c>
      <c r="E470" s="154">
        <v>26</v>
      </c>
      <c r="F470" s="154">
        <v>21</v>
      </c>
      <c r="G470" s="154">
        <v>33</v>
      </c>
      <c r="H470" s="154">
        <v>23</v>
      </c>
      <c r="I470" s="154">
        <v>27</v>
      </c>
      <c r="J470" s="154">
        <v>26</v>
      </c>
      <c r="K470" s="154">
        <v>36</v>
      </c>
      <c r="L470" s="154">
        <v>41</v>
      </c>
      <c r="M470" s="154">
        <v>28</v>
      </c>
    </row>
    <row r="471" spans="1:13" x14ac:dyDescent="0.35">
      <c r="A471" s="25" t="s">
        <v>47</v>
      </c>
      <c r="B471" s="156">
        <v>0.193</v>
      </c>
      <c r="C471" s="156">
        <v>6.8000000000000005E-2</v>
      </c>
      <c r="D471" s="167">
        <v>3</v>
      </c>
      <c r="E471" s="167">
        <v>2.5</v>
      </c>
      <c r="F471" s="167">
        <v>2.8</v>
      </c>
      <c r="G471" s="167">
        <v>2.8580000000000001</v>
      </c>
      <c r="H471" s="167">
        <v>3</v>
      </c>
      <c r="I471" s="167">
        <v>3</v>
      </c>
      <c r="J471" s="167">
        <v>3.9</v>
      </c>
      <c r="K471" s="167">
        <v>3</v>
      </c>
      <c r="L471" s="167">
        <v>4.0999999999999996</v>
      </c>
      <c r="M471" s="167">
        <v>5</v>
      </c>
    </row>
    <row r="472" spans="1:13" x14ac:dyDescent="0.35">
      <c r="A472" s="26" t="s">
        <v>670</v>
      </c>
      <c r="B472" s="152">
        <v>771</v>
      </c>
      <c r="C472" s="152">
        <v>913</v>
      </c>
      <c r="D472" s="152">
        <v>692</v>
      </c>
      <c r="E472" s="152">
        <v>894</v>
      </c>
      <c r="F472" s="152">
        <v>731</v>
      </c>
      <c r="G472" s="152">
        <v>929</v>
      </c>
      <c r="H472" s="152">
        <v>859</v>
      </c>
      <c r="I472" s="152">
        <v>964</v>
      </c>
      <c r="J472" s="152">
        <v>1000</v>
      </c>
      <c r="K472" s="152">
        <v>1113</v>
      </c>
      <c r="L472" s="152">
        <v>1263</v>
      </c>
      <c r="M472" s="152">
        <v>836</v>
      </c>
    </row>
    <row r="473" spans="1:13" x14ac:dyDescent="0.35">
      <c r="A473" s="26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</row>
    <row r="474" spans="1:13" x14ac:dyDescent="0.35">
      <c r="A474" s="26" t="s">
        <v>52</v>
      </c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</row>
    <row r="475" spans="1:13" x14ac:dyDescent="0.35">
      <c r="A475" s="3" t="s">
        <v>44</v>
      </c>
      <c r="B475" s="154">
        <v>33</v>
      </c>
      <c r="C475" s="154">
        <v>29</v>
      </c>
      <c r="D475" s="154">
        <v>30</v>
      </c>
      <c r="E475" s="154">
        <v>25</v>
      </c>
      <c r="F475" s="154">
        <v>45</v>
      </c>
      <c r="G475" s="154">
        <v>27</v>
      </c>
      <c r="H475" s="154">
        <v>26</v>
      </c>
      <c r="I475" s="154">
        <v>21</v>
      </c>
      <c r="J475" s="154">
        <v>27</v>
      </c>
      <c r="K475" s="154">
        <v>39</v>
      </c>
      <c r="L475" s="154">
        <v>43</v>
      </c>
      <c r="M475" s="154">
        <v>24</v>
      </c>
    </row>
    <row r="476" spans="1:13" x14ac:dyDescent="0.35">
      <c r="A476" s="3" t="s">
        <v>45</v>
      </c>
      <c r="B476" s="154">
        <v>307</v>
      </c>
      <c r="C476" s="154">
        <v>294</v>
      </c>
      <c r="D476" s="154">
        <v>251</v>
      </c>
      <c r="E476" s="154">
        <v>222</v>
      </c>
      <c r="F476" s="154">
        <v>331</v>
      </c>
      <c r="G476" s="154">
        <v>231</v>
      </c>
      <c r="H476" s="154">
        <v>257</v>
      </c>
      <c r="I476" s="154">
        <v>190</v>
      </c>
      <c r="J476" s="154">
        <v>203</v>
      </c>
      <c r="K476" s="154">
        <v>294</v>
      </c>
      <c r="L476" s="154">
        <v>434</v>
      </c>
      <c r="M476" s="154">
        <v>232</v>
      </c>
    </row>
    <row r="477" spans="1:13" x14ac:dyDescent="0.35">
      <c r="A477" s="25" t="s">
        <v>46</v>
      </c>
      <c r="B477" s="154">
        <v>10</v>
      </c>
      <c r="C477" s="154">
        <v>10</v>
      </c>
      <c r="D477" s="154">
        <v>7</v>
      </c>
      <c r="E477" s="154">
        <v>6</v>
      </c>
      <c r="F477" s="154">
        <v>11</v>
      </c>
      <c r="G477" s="154">
        <v>8</v>
      </c>
      <c r="H477" s="154">
        <v>8</v>
      </c>
      <c r="I477" s="154">
        <v>6</v>
      </c>
      <c r="J477" s="154">
        <v>7</v>
      </c>
      <c r="K477" s="154">
        <v>8</v>
      </c>
      <c r="L477" s="154">
        <v>10</v>
      </c>
      <c r="M477" s="154">
        <v>7</v>
      </c>
    </row>
    <row r="478" spans="1:13" x14ac:dyDescent="0.35">
      <c r="A478" s="25" t="s">
        <v>47</v>
      </c>
      <c r="B478" s="155">
        <v>4</v>
      </c>
      <c r="C478" s="155">
        <v>5</v>
      </c>
      <c r="D478" s="155">
        <v>8</v>
      </c>
      <c r="E478" s="155">
        <v>6</v>
      </c>
      <c r="F478" s="155">
        <v>11</v>
      </c>
      <c r="G478" s="155">
        <v>7</v>
      </c>
      <c r="H478" s="155">
        <v>9</v>
      </c>
      <c r="I478" s="155">
        <v>8</v>
      </c>
      <c r="J478" s="155">
        <v>9</v>
      </c>
      <c r="K478" s="155">
        <v>11</v>
      </c>
      <c r="L478" s="155">
        <v>13</v>
      </c>
      <c r="M478" s="155">
        <v>7</v>
      </c>
    </row>
    <row r="479" spans="1:13" x14ac:dyDescent="0.35">
      <c r="A479" s="27" t="s">
        <v>5</v>
      </c>
      <c r="B479" s="152">
        <v>355</v>
      </c>
      <c r="C479" s="152">
        <v>338</v>
      </c>
      <c r="D479" s="152">
        <v>296</v>
      </c>
      <c r="E479" s="152">
        <v>260</v>
      </c>
      <c r="F479" s="152">
        <v>398</v>
      </c>
      <c r="G479" s="152">
        <v>273</v>
      </c>
      <c r="H479" s="152">
        <v>300</v>
      </c>
      <c r="I479" s="152">
        <v>226</v>
      </c>
      <c r="J479" s="152">
        <v>246</v>
      </c>
      <c r="K479" s="152">
        <v>351</v>
      </c>
      <c r="L479" s="152">
        <v>500</v>
      </c>
      <c r="M479" s="152">
        <v>270</v>
      </c>
    </row>
    <row r="480" spans="1:13" x14ac:dyDescent="0.35">
      <c r="A480" s="27"/>
    </row>
    <row r="481" spans="1:13" ht="15" thickBot="1" x14ac:dyDescent="0.4">
      <c r="A481" s="3"/>
    </row>
    <row r="482" spans="1:13" ht="15" thickBot="1" x14ac:dyDescent="0.4">
      <c r="A482" s="26" t="s">
        <v>53</v>
      </c>
      <c r="B482" s="184">
        <v>40179</v>
      </c>
      <c r="C482" s="182">
        <v>40219</v>
      </c>
      <c r="D482" s="182">
        <v>40238</v>
      </c>
      <c r="E482" s="182">
        <v>40278</v>
      </c>
      <c r="F482" s="182">
        <v>40308</v>
      </c>
      <c r="G482" s="182">
        <v>40339</v>
      </c>
      <c r="H482" s="182">
        <v>40369</v>
      </c>
      <c r="I482" s="182">
        <v>40400</v>
      </c>
      <c r="J482" s="182">
        <v>40431</v>
      </c>
      <c r="K482" s="182">
        <v>40452</v>
      </c>
      <c r="L482" s="182">
        <v>40483</v>
      </c>
      <c r="M482" s="183">
        <v>40513</v>
      </c>
    </row>
    <row r="483" spans="1:13" x14ac:dyDescent="0.35">
      <c r="A483" s="3" t="s">
        <v>44</v>
      </c>
      <c r="B483" s="157">
        <v>1317</v>
      </c>
      <c r="C483" s="157">
        <v>1354</v>
      </c>
      <c r="D483" s="157">
        <v>1288</v>
      </c>
      <c r="E483" s="157">
        <v>1409</v>
      </c>
      <c r="F483" s="157">
        <v>1974</v>
      </c>
      <c r="G483" s="157">
        <v>1273</v>
      </c>
      <c r="H483" s="157">
        <v>1206</v>
      </c>
      <c r="I483" s="157">
        <v>1380</v>
      </c>
      <c r="J483" s="157">
        <v>1392</v>
      </c>
      <c r="K483" s="157">
        <v>1344</v>
      </c>
      <c r="L483" s="157">
        <v>1717</v>
      </c>
      <c r="M483" s="157">
        <v>1203</v>
      </c>
    </row>
    <row r="484" spans="1:13" x14ac:dyDescent="0.35">
      <c r="A484" s="3" t="s">
        <v>45</v>
      </c>
      <c r="B484" s="154">
        <v>9201</v>
      </c>
      <c r="C484" s="154">
        <v>10476</v>
      </c>
      <c r="D484" s="154">
        <v>9105</v>
      </c>
      <c r="E484" s="154">
        <v>9970</v>
      </c>
      <c r="F484" s="154">
        <v>14041</v>
      </c>
      <c r="G484" s="154">
        <v>10256</v>
      </c>
      <c r="H484" s="154">
        <v>9012</v>
      </c>
      <c r="I484" s="154">
        <v>9652</v>
      </c>
      <c r="J484" s="154">
        <v>10054</v>
      </c>
      <c r="K484" s="154">
        <v>9444</v>
      </c>
      <c r="L484" s="154">
        <v>11769</v>
      </c>
      <c r="M484" s="154">
        <v>8777</v>
      </c>
    </row>
    <row r="485" spans="1:13" x14ac:dyDescent="0.35">
      <c r="A485" s="25" t="s">
        <v>46</v>
      </c>
      <c r="B485" s="154">
        <v>179</v>
      </c>
      <c r="C485" s="154">
        <v>218</v>
      </c>
      <c r="D485" s="154">
        <v>177</v>
      </c>
      <c r="E485" s="154">
        <v>172</v>
      </c>
      <c r="F485" s="154">
        <v>246</v>
      </c>
      <c r="G485" s="154">
        <v>181</v>
      </c>
      <c r="H485" s="154">
        <v>153</v>
      </c>
      <c r="I485" s="154">
        <v>196</v>
      </c>
      <c r="J485" s="154">
        <v>195</v>
      </c>
      <c r="K485" s="154">
        <v>209</v>
      </c>
      <c r="L485" s="154">
        <v>263</v>
      </c>
      <c r="M485" s="154">
        <v>196</v>
      </c>
    </row>
    <row r="486" spans="1:13" x14ac:dyDescent="0.35">
      <c r="A486" s="25" t="s">
        <v>47</v>
      </c>
      <c r="B486" s="154">
        <v>516</v>
      </c>
      <c r="C486" s="154">
        <v>467</v>
      </c>
      <c r="D486" s="154">
        <v>446</v>
      </c>
      <c r="E486" s="154">
        <v>388</v>
      </c>
      <c r="F486" s="154">
        <v>507</v>
      </c>
      <c r="G486" s="154">
        <v>452</v>
      </c>
      <c r="H486" s="154">
        <v>459</v>
      </c>
      <c r="I486" s="154">
        <v>495</v>
      </c>
      <c r="J486" s="154">
        <v>450</v>
      </c>
      <c r="K486" s="154">
        <v>447</v>
      </c>
      <c r="L486" s="154">
        <v>403</v>
      </c>
      <c r="M486" s="154">
        <v>351</v>
      </c>
    </row>
    <row r="487" spans="1:13" x14ac:dyDescent="0.35">
      <c r="A487" s="26" t="s">
        <v>13</v>
      </c>
      <c r="B487" s="152">
        <v>11213</v>
      </c>
      <c r="C487" s="152">
        <v>12515</v>
      </c>
      <c r="D487" s="152">
        <v>11016</v>
      </c>
      <c r="E487" s="152">
        <v>11939</v>
      </c>
      <c r="F487" s="152">
        <v>16768</v>
      </c>
      <c r="G487" s="152">
        <v>12162</v>
      </c>
      <c r="H487" s="152">
        <v>10829</v>
      </c>
      <c r="I487" s="152">
        <v>11722</v>
      </c>
      <c r="J487" s="152">
        <v>12092</v>
      </c>
      <c r="K487" s="152">
        <v>11445</v>
      </c>
      <c r="L487" s="152">
        <v>14152</v>
      </c>
      <c r="M487" s="152">
        <v>10528</v>
      </c>
    </row>
    <row r="488" spans="1:13" ht="15.5" x14ac:dyDescent="0.35">
      <c r="A488" s="179">
        <v>2009</v>
      </c>
      <c r="B488" s="342" t="s">
        <v>671</v>
      </c>
      <c r="C488" s="342"/>
      <c r="D488" s="342"/>
      <c r="E488" s="342"/>
      <c r="F488" s="342"/>
      <c r="G488" s="342"/>
      <c r="H488" s="342"/>
      <c r="I488" s="342"/>
      <c r="J488" s="342"/>
      <c r="K488" s="342"/>
      <c r="L488" s="342"/>
      <c r="M488" s="342"/>
    </row>
    <row r="489" spans="1:13" ht="15" thickBot="1" x14ac:dyDescent="0.4">
      <c r="A489" s="3"/>
    </row>
    <row r="490" spans="1:13" ht="15" thickBot="1" x14ac:dyDescent="0.4">
      <c r="A490" s="26" t="s">
        <v>0</v>
      </c>
      <c r="B490" s="184">
        <v>39814</v>
      </c>
      <c r="C490" s="182">
        <v>39845</v>
      </c>
      <c r="D490" s="182">
        <v>39873</v>
      </c>
      <c r="E490" s="182">
        <v>39904</v>
      </c>
      <c r="F490" s="182">
        <v>39934</v>
      </c>
      <c r="G490" s="182">
        <v>39965</v>
      </c>
      <c r="H490" s="182">
        <v>39995</v>
      </c>
      <c r="I490" s="182">
        <v>40026</v>
      </c>
      <c r="J490" s="182">
        <v>40057</v>
      </c>
      <c r="K490" s="182">
        <v>40087</v>
      </c>
      <c r="L490" s="182">
        <v>40126</v>
      </c>
      <c r="M490" s="183">
        <v>40148</v>
      </c>
    </row>
    <row r="491" spans="1:13" x14ac:dyDescent="0.35">
      <c r="A491" s="3" t="s">
        <v>44</v>
      </c>
      <c r="B491" s="159">
        <v>866</v>
      </c>
      <c r="C491" s="159">
        <v>910</v>
      </c>
      <c r="D491" s="159">
        <v>800</v>
      </c>
      <c r="E491" s="159">
        <v>707</v>
      </c>
      <c r="F491" s="159">
        <v>1083</v>
      </c>
      <c r="G491" s="159">
        <v>1089</v>
      </c>
      <c r="H491" s="159">
        <v>760</v>
      </c>
      <c r="I491" s="159">
        <v>922</v>
      </c>
      <c r="J491" s="159">
        <v>809</v>
      </c>
      <c r="K491" s="159">
        <v>746</v>
      </c>
      <c r="L491" s="159">
        <v>950</v>
      </c>
      <c r="M491" s="154">
        <v>714</v>
      </c>
    </row>
    <row r="492" spans="1:13" x14ac:dyDescent="0.35">
      <c r="A492" s="3" t="s">
        <v>45</v>
      </c>
      <c r="B492" s="160">
        <v>2619</v>
      </c>
      <c r="C492" s="160">
        <v>3150</v>
      </c>
      <c r="D492" s="160">
        <v>2939</v>
      </c>
      <c r="E492" s="160">
        <v>2551</v>
      </c>
      <c r="F492" s="160">
        <v>3549</v>
      </c>
      <c r="G492" s="160">
        <v>3888</v>
      </c>
      <c r="H492" s="160">
        <v>3325</v>
      </c>
      <c r="I492" s="160">
        <v>3742</v>
      </c>
      <c r="J492" s="160">
        <v>3493</v>
      </c>
      <c r="K492" s="160">
        <v>3666</v>
      </c>
      <c r="L492" s="160">
        <v>3767</v>
      </c>
      <c r="M492" s="154">
        <v>3108</v>
      </c>
    </row>
    <row r="493" spans="1:13" x14ac:dyDescent="0.35">
      <c r="A493" s="25" t="s">
        <v>46</v>
      </c>
      <c r="B493" s="159">
        <v>92</v>
      </c>
      <c r="C493" s="159">
        <v>83</v>
      </c>
      <c r="D493" s="159">
        <v>87</v>
      </c>
      <c r="E493" s="159">
        <v>63</v>
      </c>
      <c r="F493" s="159">
        <v>91</v>
      </c>
      <c r="G493" s="159">
        <v>130</v>
      </c>
      <c r="H493" s="159">
        <v>84</v>
      </c>
      <c r="I493" s="159">
        <v>73</v>
      </c>
      <c r="J493" s="159">
        <v>71</v>
      </c>
      <c r="K493" s="159">
        <v>60</v>
      </c>
      <c r="L493" s="159">
        <v>69</v>
      </c>
      <c r="M493" s="154">
        <v>64</v>
      </c>
    </row>
    <row r="494" spans="1:13" x14ac:dyDescent="0.35">
      <c r="A494" s="25" t="s">
        <v>47</v>
      </c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</row>
    <row r="495" spans="1:13" x14ac:dyDescent="0.35">
      <c r="A495" s="26" t="s">
        <v>48</v>
      </c>
      <c r="B495" s="181">
        <v>3577</v>
      </c>
      <c r="C495" s="181">
        <v>4143</v>
      </c>
      <c r="D495" s="181">
        <v>3825</v>
      </c>
      <c r="E495" s="181">
        <v>3321</v>
      </c>
      <c r="F495" s="181">
        <v>4723</v>
      </c>
      <c r="G495" s="181">
        <v>5107</v>
      </c>
      <c r="H495" s="181">
        <v>4168</v>
      </c>
      <c r="I495" s="181">
        <v>4738</v>
      </c>
      <c r="J495" s="181">
        <v>4373</v>
      </c>
      <c r="K495" s="181">
        <v>4472</v>
      </c>
      <c r="L495" s="181">
        <v>4786</v>
      </c>
      <c r="M495" s="152">
        <v>3886</v>
      </c>
    </row>
    <row r="496" spans="1:13" x14ac:dyDescent="0.35">
      <c r="A496" s="3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</row>
    <row r="497" spans="1:13" x14ac:dyDescent="0.35">
      <c r="A497" s="27" t="s">
        <v>1</v>
      </c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</row>
    <row r="498" spans="1:13" x14ac:dyDescent="0.35">
      <c r="A498" s="3" t="s">
        <v>44</v>
      </c>
      <c r="B498" s="161">
        <v>83</v>
      </c>
      <c r="C498" s="161">
        <v>99</v>
      </c>
      <c r="D498" s="161">
        <v>157</v>
      </c>
      <c r="E498" s="161">
        <v>69</v>
      </c>
      <c r="F498" s="161">
        <v>70</v>
      </c>
      <c r="G498" s="161">
        <v>114</v>
      </c>
      <c r="H498" s="161">
        <v>65</v>
      </c>
      <c r="I498" s="161">
        <v>64</v>
      </c>
      <c r="J498" s="161">
        <v>105</v>
      </c>
      <c r="K498" s="161">
        <v>64</v>
      </c>
      <c r="L498" s="161">
        <v>55</v>
      </c>
      <c r="M498" s="154">
        <v>81</v>
      </c>
    </row>
    <row r="499" spans="1:13" x14ac:dyDescent="0.35">
      <c r="A499" s="3" t="s">
        <v>45</v>
      </c>
      <c r="B499" s="164">
        <v>2892</v>
      </c>
      <c r="C499" s="164">
        <v>3327</v>
      </c>
      <c r="D499" s="164">
        <v>3959</v>
      </c>
      <c r="E499" s="164">
        <v>2969</v>
      </c>
      <c r="F499" s="164">
        <v>2918</v>
      </c>
      <c r="G499" s="164">
        <v>2801</v>
      </c>
      <c r="H499" s="164">
        <v>2460</v>
      </c>
      <c r="I499" s="164">
        <v>2379</v>
      </c>
      <c r="J499" s="164">
        <v>2878</v>
      </c>
      <c r="K499" s="164">
        <v>2752</v>
      </c>
      <c r="L499" s="164">
        <v>2415</v>
      </c>
      <c r="M499" s="154">
        <v>2149</v>
      </c>
    </row>
    <row r="500" spans="1:13" x14ac:dyDescent="0.35">
      <c r="A500" s="25" t="s">
        <v>46</v>
      </c>
      <c r="B500" s="161">
        <v>10</v>
      </c>
      <c r="C500" s="161">
        <v>10</v>
      </c>
      <c r="D500" s="161">
        <v>10</v>
      </c>
      <c r="E500" s="161">
        <v>7</v>
      </c>
      <c r="F500" s="161">
        <v>8</v>
      </c>
      <c r="G500" s="161">
        <v>11</v>
      </c>
      <c r="H500" s="161">
        <v>7</v>
      </c>
      <c r="I500" s="161">
        <v>9</v>
      </c>
      <c r="J500" s="161">
        <v>7</v>
      </c>
      <c r="K500" s="161">
        <v>7</v>
      </c>
      <c r="L500" s="161">
        <v>9</v>
      </c>
      <c r="M500" s="154">
        <v>7</v>
      </c>
    </row>
    <row r="501" spans="1:13" x14ac:dyDescent="0.35">
      <c r="A501" s="25" t="s">
        <v>47</v>
      </c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90"/>
    </row>
    <row r="502" spans="1:13" x14ac:dyDescent="0.35">
      <c r="A502" s="26" t="s">
        <v>49</v>
      </c>
      <c r="B502" s="181">
        <v>2985</v>
      </c>
      <c r="C502" s="181">
        <v>3436</v>
      </c>
      <c r="D502" s="181">
        <v>4126</v>
      </c>
      <c r="E502" s="181">
        <v>3045</v>
      </c>
      <c r="F502" s="181">
        <v>2996</v>
      </c>
      <c r="G502" s="181">
        <v>2926</v>
      </c>
      <c r="H502" s="181">
        <v>2532</v>
      </c>
      <c r="I502" s="181">
        <v>2452</v>
      </c>
      <c r="J502" s="181">
        <v>2990</v>
      </c>
      <c r="K502" s="181">
        <v>2824</v>
      </c>
      <c r="L502" s="181">
        <v>2479</v>
      </c>
      <c r="M502" s="152">
        <v>2237</v>
      </c>
    </row>
    <row r="503" spans="1:13" x14ac:dyDescent="0.35">
      <c r="A503" s="26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163"/>
      <c r="M503" s="77"/>
    </row>
    <row r="504" spans="1:13" x14ac:dyDescent="0.35">
      <c r="A504" s="26" t="s">
        <v>50</v>
      </c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163"/>
      <c r="M504" s="77"/>
    </row>
    <row r="505" spans="1:13" x14ac:dyDescent="0.35">
      <c r="A505" s="3" t="s">
        <v>44</v>
      </c>
      <c r="B505" s="161">
        <v>129</v>
      </c>
      <c r="C505" s="161">
        <v>121</v>
      </c>
      <c r="D505" s="161">
        <v>112</v>
      </c>
      <c r="E505" s="161">
        <v>102</v>
      </c>
      <c r="F505" s="161">
        <v>119</v>
      </c>
      <c r="G505" s="161">
        <v>109</v>
      </c>
      <c r="H505" s="161">
        <v>113</v>
      </c>
      <c r="I505" s="161">
        <v>120</v>
      </c>
      <c r="J505" s="161">
        <v>117</v>
      </c>
      <c r="K505" s="161">
        <v>124</v>
      </c>
      <c r="L505" s="161">
        <v>99</v>
      </c>
      <c r="M505" s="154">
        <v>96</v>
      </c>
    </row>
    <row r="506" spans="1:13" x14ac:dyDescent="0.35">
      <c r="A506" s="3" t="s">
        <v>45</v>
      </c>
      <c r="B506" s="161">
        <v>802</v>
      </c>
      <c r="C506" s="161">
        <v>840</v>
      </c>
      <c r="D506" s="161">
        <v>750</v>
      </c>
      <c r="E506" s="161">
        <v>707</v>
      </c>
      <c r="F506" s="161">
        <v>795</v>
      </c>
      <c r="G506" s="161">
        <v>843</v>
      </c>
      <c r="H506" s="161">
        <v>851</v>
      </c>
      <c r="I506" s="161">
        <v>882</v>
      </c>
      <c r="J506" s="161">
        <v>932</v>
      </c>
      <c r="K506" s="161">
        <v>982</v>
      </c>
      <c r="L506" s="161">
        <v>946</v>
      </c>
      <c r="M506" s="154">
        <v>908</v>
      </c>
    </row>
    <row r="507" spans="1:13" x14ac:dyDescent="0.35">
      <c r="A507" s="25" t="s">
        <v>46</v>
      </c>
      <c r="B507" s="161">
        <v>26</v>
      </c>
      <c r="C507" s="161">
        <v>30</v>
      </c>
      <c r="D507" s="161">
        <v>22</v>
      </c>
      <c r="E507" s="161">
        <v>27</v>
      </c>
      <c r="F507" s="161">
        <v>28</v>
      </c>
      <c r="G507" s="161">
        <v>32</v>
      </c>
      <c r="H507" s="161">
        <v>27</v>
      </c>
      <c r="I507" s="161">
        <v>30</v>
      </c>
      <c r="J507" s="161">
        <v>29</v>
      </c>
      <c r="K507" s="161">
        <v>67</v>
      </c>
      <c r="L507" s="161">
        <v>51</v>
      </c>
      <c r="M507" s="154">
        <v>44</v>
      </c>
    </row>
    <row r="508" spans="1:13" x14ac:dyDescent="0.35">
      <c r="A508" s="25" t="s">
        <v>47</v>
      </c>
      <c r="B508" s="161">
        <v>553</v>
      </c>
      <c r="C508" s="161">
        <v>631</v>
      </c>
      <c r="D508" s="161">
        <v>569</v>
      </c>
      <c r="E508" s="161">
        <v>481</v>
      </c>
      <c r="F508" s="161">
        <v>466</v>
      </c>
      <c r="G508" s="161">
        <v>476</v>
      </c>
      <c r="H508" s="161">
        <v>429</v>
      </c>
      <c r="I508" s="161">
        <v>437</v>
      </c>
      <c r="J508" s="161">
        <v>486</v>
      </c>
      <c r="K508" s="161">
        <v>553</v>
      </c>
      <c r="L508" s="161">
        <v>417</v>
      </c>
      <c r="M508" s="155">
        <v>399</v>
      </c>
    </row>
    <row r="509" spans="1:13" x14ac:dyDescent="0.35">
      <c r="A509" s="27" t="s">
        <v>4</v>
      </c>
      <c r="B509" s="181">
        <v>1510</v>
      </c>
      <c r="C509" s="181">
        <v>1621</v>
      </c>
      <c r="D509" s="181">
        <v>1452</v>
      </c>
      <c r="E509" s="181">
        <v>1318</v>
      </c>
      <c r="F509" s="181">
        <v>1407</v>
      </c>
      <c r="G509" s="181">
        <v>1460</v>
      </c>
      <c r="H509" s="181">
        <v>1421</v>
      </c>
      <c r="I509" s="181">
        <v>1470</v>
      </c>
      <c r="J509" s="181">
        <v>1564</v>
      </c>
      <c r="K509" s="181">
        <v>1726</v>
      </c>
      <c r="L509" s="181">
        <v>1514</v>
      </c>
      <c r="M509" s="152">
        <v>1448</v>
      </c>
    </row>
    <row r="510" spans="1:13" x14ac:dyDescent="0.35">
      <c r="A510" s="2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163"/>
      <c r="M510" s="77"/>
    </row>
    <row r="511" spans="1:13" x14ac:dyDescent="0.35">
      <c r="A511" s="27" t="s">
        <v>2</v>
      </c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163"/>
      <c r="M511" s="77"/>
    </row>
    <row r="512" spans="1:13" x14ac:dyDescent="0.35">
      <c r="A512" s="3" t="s">
        <v>44</v>
      </c>
      <c r="B512" s="161">
        <v>8</v>
      </c>
      <c r="C512" s="161">
        <v>9</v>
      </c>
      <c r="D512" s="161">
        <v>14</v>
      </c>
      <c r="E512" s="161">
        <v>7</v>
      </c>
      <c r="F512" s="161">
        <v>9</v>
      </c>
      <c r="G512" s="161">
        <v>11</v>
      </c>
      <c r="H512" s="161">
        <v>6</v>
      </c>
      <c r="I512" s="161">
        <v>8</v>
      </c>
      <c r="J512" s="161">
        <v>12</v>
      </c>
      <c r="K512" s="161">
        <v>8</v>
      </c>
      <c r="L512" s="161">
        <v>9</v>
      </c>
      <c r="M512" s="154">
        <v>18</v>
      </c>
    </row>
    <row r="513" spans="1:13" x14ac:dyDescent="0.35">
      <c r="A513" s="3" t="s">
        <v>45</v>
      </c>
      <c r="B513" s="161">
        <v>442</v>
      </c>
      <c r="C513" s="161">
        <v>493</v>
      </c>
      <c r="D513" s="161">
        <v>523</v>
      </c>
      <c r="E513" s="161">
        <v>437</v>
      </c>
      <c r="F513" s="161">
        <v>528</v>
      </c>
      <c r="G513" s="161">
        <v>678</v>
      </c>
      <c r="H513" s="161">
        <v>597</v>
      </c>
      <c r="I513" s="161">
        <v>598</v>
      </c>
      <c r="J513" s="161">
        <v>729</v>
      </c>
      <c r="K513" s="161">
        <v>729</v>
      </c>
      <c r="L513" s="161">
        <v>764</v>
      </c>
      <c r="M513" s="154">
        <v>700</v>
      </c>
    </row>
    <row r="514" spans="1:13" x14ac:dyDescent="0.35">
      <c r="A514" s="25" t="s">
        <v>46</v>
      </c>
      <c r="B514" s="161">
        <v>10</v>
      </c>
      <c r="C514" s="161">
        <v>10</v>
      </c>
      <c r="D514" s="161">
        <v>9</v>
      </c>
      <c r="E514" s="161">
        <v>7</v>
      </c>
      <c r="F514" s="161">
        <v>7</v>
      </c>
      <c r="G514" s="161">
        <v>13</v>
      </c>
      <c r="H514" s="161">
        <v>9</v>
      </c>
      <c r="I514" s="161">
        <v>10</v>
      </c>
      <c r="J514" s="161">
        <v>15</v>
      </c>
      <c r="K514" s="161">
        <v>9</v>
      </c>
      <c r="L514" s="161">
        <v>10</v>
      </c>
      <c r="M514" s="154">
        <v>17</v>
      </c>
    </row>
    <row r="515" spans="1:13" x14ac:dyDescent="0.35">
      <c r="A515" s="25" t="s">
        <v>47</v>
      </c>
      <c r="B515" s="161"/>
      <c r="C515" s="161"/>
      <c r="D515" s="161"/>
      <c r="E515" s="161"/>
      <c r="F515" s="161"/>
      <c r="G515" s="161"/>
      <c r="H515" s="161"/>
      <c r="I515" s="161"/>
      <c r="J515" s="161"/>
      <c r="K515" s="161">
        <v>0</v>
      </c>
      <c r="L515" s="161">
        <v>4.4999999999999998E-2</v>
      </c>
      <c r="M515" s="156">
        <v>1.6E-2</v>
      </c>
    </row>
    <row r="516" spans="1:13" x14ac:dyDescent="0.35">
      <c r="A516" s="26" t="s">
        <v>51</v>
      </c>
      <c r="B516" s="181">
        <v>460</v>
      </c>
      <c r="C516" s="181">
        <v>512</v>
      </c>
      <c r="D516" s="181">
        <v>546</v>
      </c>
      <c r="E516" s="181">
        <v>451</v>
      </c>
      <c r="F516" s="181">
        <v>544</v>
      </c>
      <c r="G516" s="181">
        <v>702</v>
      </c>
      <c r="H516" s="181">
        <v>612</v>
      </c>
      <c r="I516" s="181">
        <v>616</v>
      </c>
      <c r="J516" s="181">
        <v>756</v>
      </c>
      <c r="K516" s="181">
        <v>747</v>
      </c>
      <c r="L516" s="181">
        <v>782</v>
      </c>
      <c r="M516" s="152">
        <v>735</v>
      </c>
    </row>
    <row r="517" spans="1:13" x14ac:dyDescent="0.35">
      <c r="A517" s="26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163"/>
      <c r="M517" s="77"/>
    </row>
    <row r="518" spans="1:13" x14ac:dyDescent="0.35">
      <c r="A518" s="26" t="s">
        <v>3</v>
      </c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163"/>
      <c r="M518" s="77"/>
    </row>
    <row r="519" spans="1:13" x14ac:dyDescent="0.35">
      <c r="A519" s="3" t="s">
        <v>44</v>
      </c>
      <c r="B519" s="161">
        <v>212</v>
      </c>
      <c r="C519" s="161">
        <v>223</v>
      </c>
      <c r="D519" s="161">
        <v>189</v>
      </c>
      <c r="E519" s="161">
        <v>225</v>
      </c>
      <c r="F519" s="161">
        <v>222</v>
      </c>
      <c r="G519" s="161">
        <v>271</v>
      </c>
      <c r="H519" s="161">
        <v>217</v>
      </c>
      <c r="I519" s="161">
        <v>203</v>
      </c>
      <c r="J519" s="161">
        <v>200</v>
      </c>
      <c r="K519" s="161">
        <v>223</v>
      </c>
      <c r="L519" s="161">
        <v>218</v>
      </c>
      <c r="M519" s="154">
        <v>154</v>
      </c>
    </row>
    <row r="520" spans="1:13" x14ac:dyDescent="0.35">
      <c r="A520" s="3" t="s">
        <v>45</v>
      </c>
      <c r="B520" s="161">
        <v>424</v>
      </c>
      <c r="C520" s="161">
        <v>538</v>
      </c>
      <c r="D520" s="161">
        <v>414</v>
      </c>
      <c r="E520" s="161">
        <v>549</v>
      </c>
      <c r="F520" s="161">
        <v>491</v>
      </c>
      <c r="G520" s="161">
        <v>613</v>
      </c>
      <c r="H520" s="161">
        <v>513</v>
      </c>
      <c r="I520" s="161">
        <v>510</v>
      </c>
      <c r="J520" s="161">
        <v>425</v>
      </c>
      <c r="K520" s="161">
        <v>538</v>
      </c>
      <c r="L520" s="161">
        <v>618</v>
      </c>
      <c r="M520" s="154">
        <v>438</v>
      </c>
    </row>
    <row r="521" spans="1:13" x14ac:dyDescent="0.35">
      <c r="A521" s="25" t="s">
        <v>46</v>
      </c>
      <c r="B521" s="161">
        <v>19</v>
      </c>
      <c r="C521" s="161">
        <v>28</v>
      </c>
      <c r="D521" s="161">
        <v>21</v>
      </c>
      <c r="E521" s="161">
        <v>27</v>
      </c>
      <c r="F521" s="161">
        <v>18</v>
      </c>
      <c r="G521" s="161">
        <v>29</v>
      </c>
      <c r="H521" s="161">
        <v>18</v>
      </c>
      <c r="I521" s="161">
        <v>22</v>
      </c>
      <c r="J521" s="161">
        <v>15</v>
      </c>
      <c r="K521" s="161">
        <v>24</v>
      </c>
      <c r="L521" s="161">
        <v>26</v>
      </c>
      <c r="M521" s="154">
        <v>21</v>
      </c>
    </row>
    <row r="522" spans="1:13" x14ac:dyDescent="0.35">
      <c r="A522" s="25" t="s">
        <v>47</v>
      </c>
      <c r="B522" s="161"/>
      <c r="C522" s="161"/>
      <c r="D522" s="161"/>
      <c r="E522" s="161"/>
      <c r="F522" s="161"/>
      <c r="G522" s="161"/>
      <c r="H522" s="161"/>
      <c r="I522" s="161"/>
      <c r="J522" s="161"/>
      <c r="K522" s="161">
        <v>0</v>
      </c>
      <c r="L522" s="161">
        <v>0.1</v>
      </c>
      <c r="M522" s="156">
        <v>0.17299999999999999</v>
      </c>
    </row>
    <row r="523" spans="1:13" x14ac:dyDescent="0.35">
      <c r="A523" s="26" t="s">
        <v>670</v>
      </c>
      <c r="B523" s="181">
        <v>655</v>
      </c>
      <c r="C523" s="181">
        <v>789</v>
      </c>
      <c r="D523" s="181">
        <v>624</v>
      </c>
      <c r="E523" s="181">
        <v>801</v>
      </c>
      <c r="F523" s="181">
        <v>731</v>
      </c>
      <c r="G523" s="181">
        <v>912</v>
      </c>
      <c r="H523" s="181">
        <v>748</v>
      </c>
      <c r="I523" s="181">
        <v>735</v>
      </c>
      <c r="J523" s="181">
        <v>639</v>
      </c>
      <c r="K523" s="181">
        <v>785</v>
      </c>
      <c r="L523" s="181">
        <v>862</v>
      </c>
      <c r="M523" s="152">
        <v>614</v>
      </c>
    </row>
    <row r="524" spans="1:13" x14ac:dyDescent="0.35">
      <c r="A524" s="26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163"/>
      <c r="M524" s="77"/>
    </row>
    <row r="525" spans="1:13" x14ac:dyDescent="0.35">
      <c r="A525" s="26" t="s">
        <v>52</v>
      </c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163"/>
      <c r="M525" s="77"/>
    </row>
    <row r="526" spans="1:13" x14ac:dyDescent="0.35">
      <c r="A526" s="3" t="s">
        <v>44</v>
      </c>
      <c r="B526" s="161">
        <v>32</v>
      </c>
      <c r="C526" s="161">
        <v>31</v>
      </c>
      <c r="D526" s="161">
        <v>28</v>
      </c>
      <c r="E526" s="161">
        <v>23</v>
      </c>
      <c r="F526" s="161">
        <v>32</v>
      </c>
      <c r="G526" s="161">
        <v>27</v>
      </c>
      <c r="H526" s="161">
        <v>23</v>
      </c>
      <c r="I526" s="161">
        <v>21</v>
      </c>
      <c r="J526" s="161">
        <v>30</v>
      </c>
      <c r="K526" s="161">
        <v>21</v>
      </c>
      <c r="L526" s="161">
        <v>41</v>
      </c>
      <c r="M526" s="154">
        <v>24</v>
      </c>
    </row>
    <row r="527" spans="1:13" x14ac:dyDescent="0.35">
      <c r="A527" s="3" t="s">
        <v>45</v>
      </c>
      <c r="B527" s="161">
        <v>173</v>
      </c>
      <c r="C527" s="161">
        <v>171</v>
      </c>
      <c r="D527" s="161">
        <v>175</v>
      </c>
      <c r="E527" s="161">
        <v>131</v>
      </c>
      <c r="F527" s="161">
        <v>162</v>
      </c>
      <c r="G527" s="161">
        <v>165</v>
      </c>
      <c r="H527" s="161">
        <v>162</v>
      </c>
      <c r="I527" s="161">
        <v>156</v>
      </c>
      <c r="J527" s="161">
        <v>189</v>
      </c>
      <c r="K527" s="161">
        <v>206</v>
      </c>
      <c r="L527" s="161">
        <v>311</v>
      </c>
      <c r="M527" s="154">
        <v>237</v>
      </c>
    </row>
    <row r="528" spans="1:13" x14ac:dyDescent="0.35">
      <c r="A528" s="25" t="s">
        <v>46</v>
      </c>
      <c r="B528" s="161">
        <v>8</v>
      </c>
      <c r="C528" s="161">
        <v>10</v>
      </c>
      <c r="D528" s="161">
        <v>9</v>
      </c>
      <c r="E528" s="161">
        <v>7</v>
      </c>
      <c r="F528" s="161">
        <v>8</v>
      </c>
      <c r="G528" s="161">
        <v>6</v>
      </c>
      <c r="H528" s="161">
        <v>6</v>
      </c>
      <c r="I528" s="161">
        <v>5</v>
      </c>
      <c r="J528" s="161">
        <v>5</v>
      </c>
      <c r="K528" s="161">
        <v>7</v>
      </c>
      <c r="L528" s="161">
        <v>10</v>
      </c>
      <c r="M528" s="154">
        <v>7</v>
      </c>
    </row>
    <row r="529" spans="1:13" x14ac:dyDescent="0.35">
      <c r="A529" s="25" t="s">
        <v>47</v>
      </c>
      <c r="B529" s="161">
        <v>2</v>
      </c>
      <c r="C529" s="161">
        <v>3</v>
      </c>
      <c r="D529" s="161">
        <v>3</v>
      </c>
      <c r="E529" s="161">
        <v>3</v>
      </c>
      <c r="F529" s="161">
        <v>4</v>
      </c>
      <c r="G529" s="161">
        <v>3</v>
      </c>
      <c r="H529" s="161">
        <v>3</v>
      </c>
      <c r="I529" s="161">
        <v>2</v>
      </c>
      <c r="J529" s="161">
        <v>3</v>
      </c>
      <c r="K529" s="161">
        <v>5</v>
      </c>
      <c r="L529" s="161">
        <v>9</v>
      </c>
      <c r="M529" s="155">
        <v>4</v>
      </c>
    </row>
    <row r="530" spans="1:13" x14ac:dyDescent="0.35">
      <c r="A530" s="27" t="s">
        <v>5</v>
      </c>
      <c r="B530" s="181">
        <v>215</v>
      </c>
      <c r="C530" s="181">
        <v>216</v>
      </c>
      <c r="D530" s="181">
        <v>215</v>
      </c>
      <c r="E530" s="181">
        <v>164</v>
      </c>
      <c r="F530" s="181">
        <v>206</v>
      </c>
      <c r="G530" s="181">
        <v>201</v>
      </c>
      <c r="H530" s="181">
        <v>195</v>
      </c>
      <c r="I530" s="181">
        <v>184</v>
      </c>
      <c r="J530" s="181">
        <v>226</v>
      </c>
      <c r="K530" s="181">
        <v>239</v>
      </c>
      <c r="L530" s="181">
        <v>372</v>
      </c>
      <c r="M530" s="152">
        <v>273</v>
      </c>
    </row>
    <row r="531" spans="1:13" x14ac:dyDescent="0.35">
      <c r="A531" s="27"/>
    </row>
    <row r="532" spans="1:13" ht="15" thickBot="1" x14ac:dyDescent="0.4">
      <c r="A532" s="3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</row>
    <row r="533" spans="1:13" ht="15" thickBot="1" x14ac:dyDescent="0.4">
      <c r="A533" s="185" t="s">
        <v>53</v>
      </c>
      <c r="B533" s="184">
        <v>39814</v>
      </c>
      <c r="C533" s="182">
        <v>39845</v>
      </c>
      <c r="D533" s="182">
        <v>39873</v>
      </c>
      <c r="E533" s="182">
        <v>39904</v>
      </c>
      <c r="F533" s="182">
        <v>39934</v>
      </c>
      <c r="G533" s="182">
        <v>39965</v>
      </c>
      <c r="H533" s="182">
        <v>39995</v>
      </c>
      <c r="I533" s="182">
        <v>40026</v>
      </c>
      <c r="J533" s="182">
        <v>40057</v>
      </c>
      <c r="K533" s="182">
        <v>40087</v>
      </c>
      <c r="L533" s="182">
        <v>40126</v>
      </c>
      <c r="M533" s="183">
        <v>40148</v>
      </c>
    </row>
    <row r="534" spans="1:13" x14ac:dyDescent="0.35">
      <c r="A534" s="3" t="s">
        <v>44</v>
      </c>
      <c r="B534" s="205">
        <v>1330</v>
      </c>
      <c r="C534" s="205">
        <v>1393</v>
      </c>
      <c r="D534" s="205">
        <v>1298</v>
      </c>
      <c r="E534" s="205">
        <v>1134</v>
      </c>
      <c r="F534" s="205">
        <v>1535</v>
      </c>
      <c r="G534" s="205">
        <v>1621</v>
      </c>
      <c r="H534" s="205">
        <v>1185</v>
      </c>
      <c r="I534" s="205">
        <v>1334</v>
      </c>
      <c r="J534" s="205">
        <v>1268</v>
      </c>
      <c r="K534" s="205">
        <v>1186</v>
      </c>
      <c r="L534" s="165">
        <v>1372</v>
      </c>
      <c r="M534" s="157">
        <v>1087</v>
      </c>
    </row>
    <row r="535" spans="1:13" x14ac:dyDescent="0.35">
      <c r="A535" s="3" t="s">
        <v>45</v>
      </c>
      <c r="B535" s="205">
        <v>7353</v>
      </c>
      <c r="C535" s="205">
        <v>8519</v>
      </c>
      <c r="D535" s="205">
        <v>8759</v>
      </c>
      <c r="E535" s="205">
        <v>7343</v>
      </c>
      <c r="F535" s="205">
        <v>8443</v>
      </c>
      <c r="G535" s="205">
        <v>8987</v>
      </c>
      <c r="H535" s="205">
        <v>7908</v>
      </c>
      <c r="I535" s="205">
        <v>8267</v>
      </c>
      <c r="J535" s="205">
        <v>8645</v>
      </c>
      <c r="K535" s="205">
        <v>8873</v>
      </c>
      <c r="L535" s="160">
        <v>8822</v>
      </c>
      <c r="M535" s="154">
        <v>7540</v>
      </c>
    </row>
    <row r="536" spans="1:13" x14ac:dyDescent="0.35">
      <c r="A536" s="25" t="s">
        <v>46</v>
      </c>
      <c r="B536" s="205">
        <v>165</v>
      </c>
      <c r="C536" s="205">
        <v>171</v>
      </c>
      <c r="D536" s="205">
        <v>159</v>
      </c>
      <c r="E536" s="205">
        <v>138</v>
      </c>
      <c r="F536" s="205">
        <v>159</v>
      </c>
      <c r="G536" s="205">
        <v>220</v>
      </c>
      <c r="H536" s="205">
        <v>150</v>
      </c>
      <c r="I536" s="205">
        <v>152</v>
      </c>
      <c r="J536" s="205">
        <v>146</v>
      </c>
      <c r="K536" s="205">
        <v>175</v>
      </c>
      <c r="L536" s="159">
        <v>174</v>
      </c>
      <c r="M536" s="154">
        <v>160</v>
      </c>
    </row>
    <row r="537" spans="1:13" x14ac:dyDescent="0.35">
      <c r="A537" s="25" t="s">
        <v>47</v>
      </c>
      <c r="B537" s="205">
        <v>555</v>
      </c>
      <c r="C537" s="205">
        <v>634</v>
      </c>
      <c r="D537" s="205">
        <v>572</v>
      </c>
      <c r="E537" s="205">
        <v>484</v>
      </c>
      <c r="F537" s="205">
        <v>470</v>
      </c>
      <c r="G537" s="205">
        <v>479</v>
      </c>
      <c r="H537" s="205">
        <v>433</v>
      </c>
      <c r="I537" s="205">
        <v>440</v>
      </c>
      <c r="J537" s="205">
        <v>489</v>
      </c>
      <c r="K537" s="205">
        <v>559</v>
      </c>
      <c r="L537" s="159">
        <v>427</v>
      </c>
      <c r="M537" s="154">
        <v>403</v>
      </c>
    </row>
    <row r="538" spans="1:13" x14ac:dyDescent="0.35">
      <c r="A538" s="26" t="s">
        <v>13</v>
      </c>
      <c r="B538" s="152">
        <v>9403</v>
      </c>
      <c r="C538" s="152">
        <v>10717</v>
      </c>
      <c r="D538" s="152">
        <v>10788</v>
      </c>
      <c r="E538" s="152">
        <v>9099</v>
      </c>
      <c r="F538" s="152">
        <v>10606</v>
      </c>
      <c r="G538" s="152">
        <v>11307</v>
      </c>
      <c r="H538" s="152">
        <v>9676</v>
      </c>
      <c r="I538" s="152">
        <v>10193</v>
      </c>
      <c r="J538" s="152">
        <v>10547</v>
      </c>
      <c r="K538" s="152">
        <v>10793</v>
      </c>
      <c r="L538" s="181">
        <v>10794</v>
      </c>
      <c r="M538" s="152">
        <v>9191</v>
      </c>
    </row>
    <row r="539" spans="1:13" ht="15.5" x14ac:dyDescent="0.35">
      <c r="A539" s="179">
        <v>2008</v>
      </c>
      <c r="B539" s="342" t="s">
        <v>671</v>
      </c>
      <c r="C539" s="342"/>
      <c r="D539" s="342"/>
      <c r="E539" s="342"/>
      <c r="F539" s="342"/>
      <c r="G539" s="342"/>
      <c r="H539" s="342"/>
      <c r="I539" s="342"/>
      <c r="J539" s="342"/>
      <c r="K539" s="342"/>
      <c r="L539" s="342"/>
      <c r="M539" s="342"/>
    </row>
    <row r="540" spans="1:13" ht="15" thickBot="1" x14ac:dyDescent="0.4"/>
    <row r="541" spans="1:13" ht="15" thickBot="1" x14ac:dyDescent="0.4">
      <c r="A541" s="26" t="s">
        <v>0</v>
      </c>
      <c r="B541" s="184">
        <v>39448</v>
      </c>
      <c r="C541" s="182">
        <v>39479</v>
      </c>
      <c r="D541" s="182">
        <v>39508</v>
      </c>
      <c r="E541" s="182">
        <v>39539</v>
      </c>
      <c r="F541" s="182">
        <v>39569</v>
      </c>
      <c r="G541" s="182">
        <v>39600</v>
      </c>
      <c r="H541" s="182">
        <v>39630</v>
      </c>
      <c r="I541" s="182">
        <v>39661</v>
      </c>
      <c r="J541" s="182">
        <v>39692</v>
      </c>
      <c r="K541" s="182">
        <v>39722</v>
      </c>
      <c r="L541" s="182">
        <v>39753</v>
      </c>
      <c r="M541" s="183">
        <v>39783</v>
      </c>
    </row>
    <row r="542" spans="1:13" x14ac:dyDescent="0.35">
      <c r="A542" s="3" t="s">
        <v>44</v>
      </c>
      <c r="B542" s="205">
        <v>2256</v>
      </c>
      <c r="C542" s="205">
        <v>1678</v>
      </c>
      <c r="D542" s="205">
        <v>1475</v>
      </c>
      <c r="E542" s="205">
        <v>1417</v>
      </c>
      <c r="F542" s="205">
        <v>1392</v>
      </c>
      <c r="G542" s="205">
        <v>1319</v>
      </c>
      <c r="H542" s="205">
        <v>1066</v>
      </c>
      <c r="I542" s="205">
        <v>936</v>
      </c>
      <c r="J542" s="205">
        <v>1461</v>
      </c>
      <c r="K542" s="205">
        <v>1080</v>
      </c>
      <c r="L542" s="205">
        <v>935</v>
      </c>
      <c r="M542" s="205">
        <v>690</v>
      </c>
    </row>
    <row r="543" spans="1:13" x14ac:dyDescent="0.35">
      <c r="A543" s="3" t="s">
        <v>45</v>
      </c>
      <c r="B543" s="205">
        <v>6338</v>
      </c>
      <c r="C543" s="205">
        <v>6644</v>
      </c>
      <c r="D543" s="205">
        <v>5818</v>
      </c>
      <c r="E543" s="205">
        <v>4526</v>
      </c>
      <c r="F543" s="205">
        <v>5119</v>
      </c>
      <c r="G543" s="205">
        <v>5299</v>
      </c>
      <c r="H543" s="205">
        <v>4776</v>
      </c>
      <c r="I543" s="205">
        <v>4031</v>
      </c>
      <c r="J543" s="205">
        <v>5477</v>
      </c>
      <c r="K543" s="205">
        <v>3375</v>
      </c>
      <c r="L543" s="205">
        <v>2712</v>
      </c>
      <c r="M543" s="205">
        <v>1981</v>
      </c>
    </row>
    <row r="544" spans="1:13" x14ac:dyDescent="0.35">
      <c r="A544" s="25" t="s">
        <v>46</v>
      </c>
      <c r="B544" s="205">
        <v>139</v>
      </c>
      <c r="C544" s="205">
        <v>162</v>
      </c>
      <c r="D544" s="205">
        <v>219</v>
      </c>
      <c r="E544" s="205">
        <v>94</v>
      </c>
      <c r="F544" s="205">
        <v>116</v>
      </c>
      <c r="G544" s="205">
        <v>139</v>
      </c>
      <c r="H544" s="205">
        <v>110</v>
      </c>
      <c r="I544" s="205">
        <v>88</v>
      </c>
      <c r="J544" s="205">
        <v>147</v>
      </c>
      <c r="K544" s="205">
        <v>111</v>
      </c>
      <c r="L544" s="205">
        <v>90</v>
      </c>
      <c r="M544" s="205">
        <v>69</v>
      </c>
    </row>
    <row r="545" spans="1:13" x14ac:dyDescent="0.35">
      <c r="A545" s="25" t="s">
        <v>47</v>
      </c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</row>
    <row r="546" spans="1:13" x14ac:dyDescent="0.35">
      <c r="A546" s="26" t="s">
        <v>48</v>
      </c>
      <c r="B546" s="152">
        <v>8733</v>
      </c>
      <c r="C546" s="152">
        <v>8485</v>
      </c>
      <c r="D546" s="152">
        <v>7512</v>
      </c>
      <c r="E546" s="152">
        <v>6038</v>
      </c>
      <c r="F546" s="152">
        <v>6627</v>
      </c>
      <c r="G546" s="152">
        <v>6758</v>
      </c>
      <c r="H546" s="152">
        <v>5952</v>
      </c>
      <c r="I546" s="152">
        <v>5056</v>
      </c>
      <c r="J546" s="152">
        <v>7086</v>
      </c>
      <c r="K546" s="152">
        <v>4566</v>
      </c>
      <c r="L546" s="152">
        <v>3737</v>
      </c>
      <c r="M546" s="152">
        <v>2741</v>
      </c>
    </row>
    <row r="547" spans="1:13" x14ac:dyDescent="0.35">
      <c r="A547" s="3"/>
      <c r="B547" s="25"/>
      <c r="C547" s="25"/>
      <c r="D547" s="25"/>
      <c r="E547" s="25"/>
      <c r="F547" s="25"/>
      <c r="G547" s="25"/>
      <c r="H547" s="77"/>
      <c r="I547" s="77"/>
      <c r="J547" s="77"/>
      <c r="K547" s="77"/>
      <c r="L547" s="77"/>
      <c r="M547" s="77"/>
    </row>
    <row r="548" spans="1:13" x14ac:dyDescent="0.35">
      <c r="A548" s="27" t="s">
        <v>1</v>
      </c>
      <c r="B548" s="27"/>
      <c r="C548" s="27"/>
      <c r="D548" s="27"/>
      <c r="E548" s="27"/>
      <c r="F548" s="27"/>
      <c r="G548" s="27"/>
      <c r="H548" s="77"/>
      <c r="I548" s="77"/>
      <c r="J548" s="77"/>
      <c r="K548" s="77"/>
      <c r="L548" s="77"/>
      <c r="M548" s="77"/>
    </row>
    <row r="549" spans="1:13" x14ac:dyDescent="0.35">
      <c r="A549" s="3" t="s">
        <v>44</v>
      </c>
      <c r="B549" s="205">
        <v>130</v>
      </c>
      <c r="C549" s="205">
        <v>109</v>
      </c>
      <c r="D549" s="205">
        <v>199</v>
      </c>
      <c r="E549" s="205">
        <v>94</v>
      </c>
      <c r="F549" s="205">
        <v>101</v>
      </c>
      <c r="G549" s="205">
        <v>176</v>
      </c>
      <c r="H549" s="205">
        <v>124</v>
      </c>
      <c r="I549" s="205">
        <v>102</v>
      </c>
      <c r="J549" s="205">
        <v>223</v>
      </c>
      <c r="K549" s="205">
        <v>161</v>
      </c>
      <c r="L549" s="205">
        <v>108</v>
      </c>
      <c r="M549" s="205">
        <v>131</v>
      </c>
    </row>
    <row r="550" spans="1:13" x14ac:dyDescent="0.35">
      <c r="A550" s="3" t="s">
        <v>45</v>
      </c>
      <c r="B550" s="205">
        <v>3932</v>
      </c>
      <c r="C550" s="205">
        <v>2997</v>
      </c>
      <c r="D550" s="205">
        <v>4072</v>
      </c>
      <c r="E550" s="205">
        <v>2522</v>
      </c>
      <c r="F550" s="205">
        <v>2542</v>
      </c>
      <c r="G550" s="205">
        <v>3544</v>
      </c>
      <c r="H550" s="205">
        <v>3560</v>
      </c>
      <c r="I550" s="205">
        <v>2625</v>
      </c>
      <c r="J550" s="205">
        <v>4863</v>
      </c>
      <c r="K550" s="205">
        <v>4749</v>
      </c>
      <c r="L550" s="205">
        <v>3794</v>
      </c>
      <c r="M550" s="205">
        <v>2940</v>
      </c>
    </row>
    <row r="551" spans="1:13" x14ac:dyDescent="0.35">
      <c r="A551" s="25" t="s">
        <v>46</v>
      </c>
      <c r="B551" s="205">
        <v>16</v>
      </c>
      <c r="C551" s="205">
        <v>9</v>
      </c>
      <c r="D551" s="205">
        <v>11</v>
      </c>
      <c r="E551" s="205">
        <v>7</v>
      </c>
      <c r="F551" s="205">
        <v>6</v>
      </c>
      <c r="G551" s="205">
        <v>8</v>
      </c>
      <c r="H551" s="205">
        <v>9</v>
      </c>
      <c r="I551" s="205">
        <v>6</v>
      </c>
      <c r="J551" s="205">
        <v>20</v>
      </c>
      <c r="K551" s="205">
        <v>20</v>
      </c>
      <c r="L551" s="205">
        <v>12</v>
      </c>
      <c r="M551" s="205">
        <v>11</v>
      </c>
    </row>
    <row r="552" spans="1:13" x14ac:dyDescent="0.35">
      <c r="A552" s="25" t="s">
        <v>47</v>
      </c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</row>
    <row r="553" spans="1:13" x14ac:dyDescent="0.35">
      <c r="A553" s="26" t="s">
        <v>49</v>
      </c>
      <c r="B553" s="152">
        <v>4078</v>
      </c>
      <c r="C553" s="152">
        <v>3115</v>
      </c>
      <c r="D553" s="152">
        <v>4282</v>
      </c>
      <c r="E553" s="152">
        <v>2622</v>
      </c>
      <c r="F553" s="152">
        <v>2649</v>
      </c>
      <c r="G553" s="152">
        <v>3729</v>
      </c>
      <c r="H553" s="152">
        <v>3693</v>
      </c>
      <c r="I553" s="152">
        <v>2733</v>
      </c>
      <c r="J553" s="152">
        <v>5105</v>
      </c>
      <c r="K553" s="152">
        <v>4930</v>
      </c>
      <c r="L553" s="152">
        <v>3913</v>
      </c>
      <c r="M553" s="152">
        <v>3083</v>
      </c>
    </row>
    <row r="554" spans="1:13" x14ac:dyDescent="0.35">
      <c r="A554" s="26"/>
      <c r="B554" s="27"/>
      <c r="C554" s="27"/>
      <c r="D554" s="27"/>
      <c r="E554" s="27"/>
      <c r="F554" s="27"/>
      <c r="G554" s="27"/>
      <c r="H554" s="77"/>
      <c r="I554" s="77"/>
      <c r="J554" s="77"/>
      <c r="K554" s="77"/>
      <c r="L554" s="77"/>
      <c r="M554" s="77"/>
    </row>
    <row r="555" spans="1:13" x14ac:dyDescent="0.35">
      <c r="A555" s="26" t="s">
        <v>50</v>
      </c>
      <c r="B555" s="27"/>
      <c r="C555" s="27"/>
      <c r="D555" s="27"/>
      <c r="E555" s="27"/>
      <c r="F555" s="27"/>
      <c r="G555" s="27"/>
      <c r="H555" s="77"/>
      <c r="I555" s="77"/>
      <c r="J555" s="77"/>
      <c r="K555" s="77"/>
      <c r="L555" s="77"/>
      <c r="M555" s="77"/>
    </row>
    <row r="556" spans="1:13" x14ac:dyDescent="0.35">
      <c r="A556" s="3" t="s">
        <v>44</v>
      </c>
      <c r="B556" s="205">
        <v>210</v>
      </c>
      <c r="C556" s="205">
        <v>277</v>
      </c>
      <c r="D556" s="205">
        <v>216</v>
      </c>
      <c r="E556" s="205">
        <v>201</v>
      </c>
      <c r="F556" s="205">
        <v>198</v>
      </c>
      <c r="G556" s="205">
        <v>218</v>
      </c>
      <c r="H556" s="205">
        <v>209</v>
      </c>
      <c r="I556" s="205">
        <v>158</v>
      </c>
      <c r="J556" s="205">
        <v>177</v>
      </c>
      <c r="K556" s="205">
        <v>182</v>
      </c>
      <c r="L556" s="205">
        <v>146</v>
      </c>
      <c r="M556" s="205">
        <v>126</v>
      </c>
    </row>
    <row r="557" spans="1:13" x14ac:dyDescent="0.35">
      <c r="A557" s="3" t="s">
        <v>45</v>
      </c>
      <c r="B557" s="205">
        <v>743</v>
      </c>
      <c r="C557" s="205">
        <v>783</v>
      </c>
      <c r="D557" s="205">
        <v>920</v>
      </c>
      <c r="E557" s="205">
        <v>773</v>
      </c>
      <c r="F557" s="205">
        <v>883</v>
      </c>
      <c r="G557" s="205">
        <v>886</v>
      </c>
      <c r="H557" s="205">
        <v>820</v>
      </c>
      <c r="I557" s="205">
        <v>806</v>
      </c>
      <c r="J557" s="205">
        <v>855</v>
      </c>
      <c r="K557" s="205">
        <v>724</v>
      </c>
      <c r="L557" s="205">
        <v>668</v>
      </c>
      <c r="M557" s="205">
        <v>641</v>
      </c>
    </row>
    <row r="558" spans="1:13" x14ac:dyDescent="0.35">
      <c r="A558" s="25" t="s">
        <v>46</v>
      </c>
      <c r="B558" s="205">
        <v>24</v>
      </c>
      <c r="C558" s="205">
        <v>26</v>
      </c>
      <c r="D558" s="205">
        <v>28</v>
      </c>
      <c r="E558" s="205">
        <v>24</v>
      </c>
      <c r="F558" s="205">
        <v>26</v>
      </c>
      <c r="G558" s="205">
        <v>28</v>
      </c>
      <c r="H558" s="205">
        <v>22</v>
      </c>
      <c r="I558" s="205">
        <v>21</v>
      </c>
      <c r="J558" s="205">
        <v>24</v>
      </c>
      <c r="K558" s="205">
        <v>26</v>
      </c>
      <c r="L558" s="205">
        <v>24</v>
      </c>
      <c r="M558" s="205">
        <v>23</v>
      </c>
    </row>
    <row r="559" spans="1:13" x14ac:dyDescent="0.35">
      <c r="A559" s="25" t="s">
        <v>47</v>
      </c>
      <c r="B559" s="205">
        <v>421</v>
      </c>
      <c r="C559" s="205">
        <v>449</v>
      </c>
      <c r="D559" s="205">
        <v>493</v>
      </c>
      <c r="E559" s="205">
        <v>413</v>
      </c>
      <c r="F559" s="205">
        <v>456</v>
      </c>
      <c r="G559" s="205">
        <v>360</v>
      </c>
      <c r="H559" s="205">
        <v>457</v>
      </c>
      <c r="I559" s="205">
        <v>411</v>
      </c>
      <c r="J559" s="205">
        <v>463</v>
      </c>
      <c r="K559" s="205">
        <v>482</v>
      </c>
      <c r="L559" s="205">
        <v>411</v>
      </c>
      <c r="M559" s="205">
        <v>406</v>
      </c>
    </row>
    <row r="560" spans="1:13" x14ac:dyDescent="0.35">
      <c r="A560" s="27" t="s">
        <v>4</v>
      </c>
      <c r="B560" s="152">
        <v>1398</v>
      </c>
      <c r="C560" s="152">
        <v>1535</v>
      </c>
      <c r="D560" s="152">
        <v>1657</v>
      </c>
      <c r="E560" s="152">
        <v>1410</v>
      </c>
      <c r="F560" s="152">
        <v>1563</v>
      </c>
      <c r="G560" s="152">
        <v>1492</v>
      </c>
      <c r="H560" s="152">
        <v>1509</v>
      </c>
      <c r="I560" s="152">
        <v>1396</v>
      </c>
      <c r="J560" s="152">
        <v>1519</v>
      </c>
      <c r="K560" s="152">
        <v>1413</v>
      </c>
      <c r="L560" s="152">
        <v>1249</v>
      </c>
      <c r="M560" s="152">
        <v>1196</v>
      </c>
    </row>
    <row r="561" spans="1:13" x14ac:dyDescent="0.35">
      <c r="A561" s="27"/>
      <c r="B561" s="27"/>
      <c r="C561" s="27"/>
      <c r="D561" s="27"/>
      <c r="E561" s="27"/>
      <c r="F561" s="27"/>
      <c r="G561" s="27"/>
      <c r="H561" s="77"/>
      <c r="I561" s="77"/>
      <c r="J561" s="77"/>
      <c r="K561" s="77"/>
      <c r="L561" s="77"/>
      <c r="M561" s="77"/>
    </row>
    <row r="562" spans="1:13" x14ac:dyDescent="0.35">
      <c r="A562" s="27" t="s">
        <v>2</v>
      </c>
      <c r="B562" s="27"/>
      <c r="C562" s="27"/>
      <c r="D562" s="27"/>
      <c r="E562" s="27"/>
      <c r="F562" s="27"/>
      <c r="G562" s="27"/>
      <c r="H562" s="77"/>
      <c r="I562" s="77"/>
      <c r="J562" s="77"/>
      <c r="K562" s="77"/>
      <c r="L562" s="77"/>
      <c r="M562" s="77"/>
    </row>
    <row r="563" spans="1:13" x14ac:dyDescent="0.35">
      <c r="A563" s="3" t="s">
        <v>44</v>
      </c>
      <c r="B563" s="205">
        <v>10</v>
      </c>
      <c r="C563" s="205">
        <v>14</v>
      </c>
      <c r="D563" s="205">
        <v>24</v>
      </c>
      <c r="E563" s="205">
        <v>8</v>
      </c>
      <c r="F563" s="205">
        <v>10</v>
      </c>
      <c r="G563" s="205">
        <v>19</v>
      </c>
      <c r="H563" s="205">
        <v>9</v>
      </c>
      <c r="I563" s="205">
        <v>11</v>
      </c>
      <c r="J563" s="205">
        <v>18</v>
      </c>
      <c r="K563" s="205">
        <v>12</v>
      </c>
      <c r="L563" s="205">
        <v>7</v>
      </c>
      <c r="M563" s="205">
        <v>9</v>
      </c>
    </row>
    <row r="564" spans="1:13" x14ac:dyDescent="0.35">
      <c r="A564" s="3" t="s">
        <v>45</v>
      </c>
      <c r="B564" s="205">
        <v>568</v>
      </c>
      <c r="C564" s="205">
        <v>535</v>
      </c>
      <c r="D564" s="205">
        <v>709</v>
      </c>
      <c r="E564" s="205">
        <v>589</v>
      </c>
      <c r="F564" s="205">
        <v>594</v>
      </c>
      <c r="G564" s="205">
        <v>720</v>
      </c>
      <c r="H564" s="205">
        <v>614</v>
      </c>
      <c r="I564" s="205">
        <v>632</v>
      </c>
      <c r="J564" s="205">
        <v>795</v>
      </c>
      <c r="K564" s="205">
        <v>540</v>
      </c>
      <c r="L564" s="205">
        <v>456</v>
      </c>
      <c r="M564" s="205">
        <v>387</v>
      </c>
    </row>
    <row r="565" spans="1:13" x14ac:dyDescent="0.35">
      <c r="A565" s="25" t="s">
        <v>46</v>
      </c>
      <c r="B565" s="205">
        <v>18</v>
      </c>
      <c r="C565" s="205">
        <v>17</v>
      </c>
      <c r="D565" s="205">
        <v>26</v>
      </c>
      <c r="E565" s="205">
        <v>15</v>
      </c>
      <c r="F565" s="205">
        <v>17</v>
      </c>
      <c r="G565" s="205">
        <v>24</v>
      </c>
      <c r="H565" s="205">
        <v>18</v>
      </c>
      <c r="I565" s="205">
        <v>16</v>
      </c>
      <c r="J565" s="205">
        <v>21</v>
      </c>
      <c r="K565" s="205">
        <v>8</v>
      </c>
      <c r="L565" s="205">
        <v>7</v>
      </c>
      <c r="M565" s="205">
        <v>10</v>
      </c>
    </row>
    <row r="566" spans="1:13" x14ac:dyDescent="0.35">
      <c r="A566" s="25" t="s">
        <v>47</v>
      </c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</row>
    <row r="567" spans="1:13" x14ac:dyDescent="0.35">
      <c r="A567" s="26" t="s">
        <v>51</v>
      </c>
      <c r="B567" s="152">
        <v>596</v>
      </c>
      <c r="C567" s="152">
        <v>566</v>
      </c>
      <c r="D567" s="152">
        <v>759</v>
      </c>
      <c r="E567" s="152">
        <v>613</v>
      </c>
      <c r="F567" s="152">
        <v>621</v>
      </c>
      <c r="G567" s="152">
        <v>764</v>
      </c>
      <c r="H567" s="152">
        <v>640</v>
      </c>
      <c r="I567" s="152">
        <v>659</v>
      </c>
      <c r="J567" s="152">
        <v>835</v>
      </c>
      <c r="K567" s="152">
        <v>561</v>
      </c>
      <c r="L567" s="152">
        <v>471</v>
      </c>
      <c r="M567" s="152">
        <v>405</v>
      </c>
    </row>
    <row r="568" spans="1:13" x14ac:dyDescent="0.35">
      <c r="A568" s="26"/>
      <c r="B568" s="27"/>
      <c r="C568" s="27"/>
      <c r="D568" s="27"/>
      <c r="E568" s="27"/>
      <c r="F568" s="27"/>
      <c r="G568" s="27"/>
      <c r="H568" s="77"/>
      <c r="I568" s="77"/>
      <c r="J568" s="77"/>
      <c r="K568" s="77"/>
      <c r="L568" s="77"/>
      <c r="M568" s="77"/>
    </row>
    <row r="569" spans="1:13" x14ac:dyDescent="0.35">
      <c r="A569" s="26" t="s">
        <v>3</v>
      </c>
      <c r="B569" s="27"/>
      <c r="C569" s="27"/>
      <c r="D569" s="27"/>
      <c r="E569" s="27"/>
      <c r="F569" s="27"/>
      <c r="G569" s="27"/>
      <c r="H569" s="77"/>
      <c r="I569" s="77"/>
      <c r="J569" s="77"/>
      <c r="K569" s="77"/>
      <c r="L569" s="77"/>
      <c r="M569" s="77"/>
    </row>
    <row r="570" spans="1:13" x14ac:dyDescent="0.35">
      <c r="A570" s="3" t="s">
        <v>44</v>
      </c>
      <c r="B570" s="205">
        <v>364</v>
      </c>
      <c r="C570" s="205">
        <v>376</v>
      </c>
      <c r="D570" s="205">
        <v>351</v>
      </c>
      <c r="E570" s="205">
        <v>324</v>
      </c>
      <c r="F570" s="205">
        <v>264</v>
      </c>
      <c r="G570" s="205">
        <v>382</v>
      </c>
      <c r="H570" s="205">
        <v>303</v>
      </c>
      <c r="I570" s="205">
        <v>283</v>
      </c>
      <c r="J570" s="205">
        <v>249</v>
      </c>
      <c r="K570" s="205">
        <v>275</v>
      </c>
      <c r="L570" s="205">
        <v>222</v>
      </c>
      <c r="M570" s="205">
        <v>183</v>
      </c>
    </row>
    <row r="571" spans="1:13" x14ac:dyDescent="0.35">
      <c r="A571" s="3" t="s">
        <v>45</v>
      </c>
      <c r="B571" s="205">
        <v>516</v>
      </c>
      <c r="C571" s="205">
        <v>626</v>
      </c>
      <c r="D571" s="205">
        <v>523</v>
      </c>
      <c r="E571" s="205">
        <v>583</v>
      </c>
      <c r="F571" s="205">
        <v>466</v>
      </c>
      <c r="G571" s="205">
        <v>695</v>
      </c>
      <c r="H571" s="205">
        <v>551</v>
      </c>
      <c r="I571" s="205">
        <v>544</v>
      </c>
      <c r="J571" s="205">
        <v>462</v>
      </c>
      <c r="K571" s="205">
        <v>472</v>
      </c>
      <c r="L571" s="205">
        <v>478</v>
      </c>
      <c r="M571" s="205">
        <v>377</v>
      </c>
    </row>
    <row r="572" spans="1:13" x14ac:dyDescent="0.35">
      <c r="A572" s="25" t="s">
        <v>46</v>
      </c>
      <c r="B572" s="205">
        <v>26</v>
      </c>
      <c r="C572" s="205">
        <v>39</v>
      </c>
      <c r="D572" s="205">
        <v>29</v>
      </c>
      <c r="E572" s="205">
        <v>31</v>
      </c>
      <c r="F572" s="205">
        <v>21</v>
      </c>
      <c r="G572" s="205">
        <v>33</v>
      </c>
      <c r="H572" s="205">
        <v>24</v>
      </c>
      <c r="I572" s="205">
        <v>25</v>
      </c>
      <c r="J572" s="205">
        <v>25</v>
      </c>
      <c r="K572" s="205">
        <v>25</v>
      </c>
      <c r="L572" s="205">
        <v>24</v>
      </c>
      <c r="M572" s="205">
        <v>18</v>
      </c>
    </row>
    <row r="573" spans="1:13" x14ac:dyDescent="0.35">
      <c r="A573" s="25" t="s">
        <v>47</v>
      </c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</row>
    <row r="574" spans="1:13" x14ac:dyDescent="0.35">
      <c r="A574" s="26" t="s">
        <v>670</v>
      </c>
      <c r="B574" s="152">
        <v>906</v>
      </c>
      <c r="C574" s="152">
        <v>1041</v>
      </c>
      <c r="D574" s="152">
        <v>903</v>
      </c>
      <c r="E574" s="152">
        <v>937</v>
      </c>
      <c r="F574" s="152">
        <v>751</v>
      </c>
      <c r="G574" s="152">
        <v>1110</v>
      </c>
      <c r="H574" s="152">
        <v>878</v>
      </c>
      <c r="I574" s="152">
        <v>852</v>
      </c>
      <c r="J574" s="152">
        <v>736</v>
      </c>
      <c r="K574" s="152">
        <v>772</v>
      </c>
      <c r="L574" s="152">
        <v>724</v>
      </c>
      <c r="M574" s="152">
        <v>577</v>
      </c>
    </row>
    <row r="575" spans="1:13" x14ac:dyDescent="0.35">
      <c r="A575" s="26"/>
      <c r="B575" s="27"/>
      <c r="C575" s="27"/>
      <c r="D575" s="27"/>
      <c r="E575" s="27"/>
      <c r="F575" s="27"/>
      <c r="G575" s="27"/>
      <c r="H575" s="77"/>
      <c r="I575" s="77"/>
      <c r="J575" s="77"/>
      <c r="K575" s="77"/>
      <c r="L575" s="77"/>
      <c r="M575" s="77"/>
    </row>
    <row r="576" spans="1:13" x14ac:dyDescent="0.35">
      <c r="A576" s="26" t="s">
        <v>52</v>
      </c>
      <c r="B576" s="27"/>
      <c r="C576" s="27"/>
      <c r="D576" s="27"/>
      <c r="E576" s="27"/>
      <c r="F576" s="27"/>
      <c r="G576" s="27"/>
      <c r="H576" s="77"/>
      <c r="I576" s="77"/>
      <c r="J576" s="77"/>
      <c r="K576" s="77"/>
      <c r="L576" s="77"/>
      <c r="M576" s="77"/>
    </row>
    <row r="577" spans="1:13" x14ac:dyDescent="0.35">
      <c r="A577" s="3" t="s">
        <v>44</v>
      </c>
      <c r="B577" s="205">
        <v>34</v>
      </c>
      <c r="C577" s="205">
        <v>36</v>
      </c>
      <c r="D577" s="205">
        <v>40</v>
      </c>
      <c r="E577" s="205">
        <v>33</v>
      </c>
      <c r="F577" s="205">
        <v>37</v>
      </c>
      <c r="G577" s="205">
        <v>36</v>
      </c>
      <c r="H577" s="205">
        <v>36</v>
      </c>
      <c r="I577" s="205">
        <v>34</v>
      </c>
      <c r="J577" s="205">
        <v>37</v>
      </c>
      <c r="K577" s="205">
        <v>34</v>
      </c>
      <c r="L577" s="205">
        <v>37</v>
      </c>
      <c r="M577" s="205">
        <v>17</v>
      </c>
    </row>
    <row r="578" spans="1:13" x14ac:dyDescent="0.35">
      <c r="A578" s="3" t="s">
        <v>45</v>
      </c>
      <c r="B578" s="205">
        <v>209</v>
      </c>
      <c r="C578" s="205">
        <v>180</v>
      </c>
      <c r="D578" s="205">
        <v>225</v>
      </c>
      <c r="E578" s="205">
        <v>169</v>
      </c>
      <c r="F578" s="205">
        <v>180</v>
      </c>
      <c r="G578" s="205">
        <v>172</v>
      </c>
      <c r="H578" s="205">
        <v>223</v>
      </c>
      <c r="I578" s="205">
        <v>196</v>
      </c>
      <c r="J578" s="205">
        <v>232</v>
      </c>
      <c r="K578" s="205">
        <v>162</v>
      </c>
      <c r="L578" s="205">
        <v>174</v>
      </c>
      <c r="M578" s="205">
        <v>106</v>
      </c>
    </row>
    <row r="579" spans="1:13" x14ac:dyDescent="0.35">
      <c r="A579" s="25" t="s">
        <v>46</v>
      </c>
      <c r="B579" s="205">
        <v>9</v>
      </c>
      <c r="C579" s="205">
        <v>10</v>
      </c>
      <c r="D579" s="205">
        <v>10</v>
      </c>
      <c r="E579" s="205">
        <v>9</v>
      </c>
      <c r="F579" s="205">
        <v>10</v>
      </c>
      <c r="G579" s="205">
        <v>7</v>
      </c>
      <c r="H579" s="205">
        <v>10</v>
      </c>
      <c r="I579" s="205">
        <v>9</v>
      </c>
      <c r="J579" s="205">
        <v>13</v>
      </c>
      <c r="K579" s="205">
        <v>9</v>
      </c>
      <c r="L579" s="205">
        <v>8</v>
      </c>
      <c r="M579" s="205">
        <v>6</v>
      </c>
    </row>
    <row r="580" spans="1:13" x14ac:dyDescent="0.35">
      <c r="A580" s="25" t="s">
        <v>47</v>
      </c>
      <c r="B580" s="205">
        <v>1</v>
      </c>
      <c r="C580" s="205">
        <v>1</v>
      </c>
      <c r="D580" s="205">
        <v>1</v>
      </c>
      <c r="E580" s="205">
        <v>1</v>
      </c>
      <c r="F580" s="205">
        <v>1</v>
      </c>
      <c r="G580" s="205">
        <v>0</v>
      </c>
      <c r="H580" s="205">
        <v>1</v>
      </c>
      <c r="I580" s="205">
        <v>1</v>
      </c>
      <c r="J580" s="205">
        <v>1</v>
      </c>
      <c r="K580" s="205">
        <v>1</v>
      </c>
      <c r="L580" s="205">
        <v>2</v>
      </c>
      <c r="M580" s="205">
        <v>1</v>
      </c>
    </row>
    <row r="581" spans="1:13" x14ac:dyDescent="0.35">
      <c r="A581" s="27" t="s">
        <v>5</v>
      </c>
      <c r="B581" s="152">
        <v>253</v>
      </c>
      <c r="C581" s="152">
        <v>226</v>
      </c>
      <c r="D581" s="152">
        <v>276</v>
      </c>
      <c r="E581" s="152">
        <v>212</v>
      </c>
      <c r="F581" s="152">
        <v>227</v>
      </c>
      <c r="G581" s="152">
        <v>216</v>
      </c>
      <c r="H581" s="152">
        <v>271</v>
      </c>
      <c r="I581" s="152">
        <v>240</v>
      </c>
      <c r="J581" s="152">
        <v>283</v>
      </c>
      <c r="K581" s="152">
        <v>206</v>
      </c>
      <c r="L581" s="152">
        <v>221</v>
      </c>
      <c r="M581" s="152">
        <v>130</v>
      </c>
    </row>
    <row r="582" spans="1:13" x14ac:dyDescent="0.35">
      <c r="A582" s="27"/>
      <c r="B582" s="27"/>
      <c r="C582" s="27"/>
      <c r="D582" s="27"/>
      <c r="E582" s="27"/>
      <c r="F582" s="27"/>
    </row>
    <row r="583" spans="1:13" ht="15" thickBot="1" x14ac:dyDescent="0.4">
      <c r="A583" s="3"/>
    </row>
    <row r="584" spans="1:13" ht="15" thickBot="1" x14ac:dyDescent="0.4">
      <c r="A584" s="185" t="s">
        <v>53</v>
      </c>
      <c r="B584" s="184">
        <v>39448</v>
      </c>
      <c r="C584" s="182">
        <v>39479</v>
      </c>
      <c r="D584" s="182">
        <v>39508</v>
      </c>
      <c r="E584" s="182">
        <v>39539</v>
      </c>
      <c r="F584" s="182">
        <v>39569</v>
      </c>
      <c r="G584" s="182">
        <v>39600</v>
      </c>
      <c r="H584" s="182">
        <v>39630</v>
      </c>
      <c r="I584" s="182">
        <v>39661</v>
      </c>
      <c r="J584" s="182">
        <v>39692</v>
      </c>
      <c r="K584" s="182">
        <v>39722</v>
      </c>
      <c r="L584" s="182">
        <v>39753</v>
      </c>
      <c r="M584" s="183">
        <v>39783</v>
      </c>
    </row>
    <row r="585" spans="1:13" x14ac:dyDescent="0.35">
      <c r="A585" s="3" t="s">
        <v>44</v>
      </c>
      <c r="B585" s="205">
        <v>3004</v>
      </c>
      <c r="C585" s="205">
        <v>2491</v>
      </c>
      <c r="D585" s="205">
        <v>2304</v>
      </c>
      <c r="E585" s="205">
        <v>2078</v>
      </c>
      <c r="F585" s="205">
        <v>2003</v>
      </c>
      <c r="G585" s="205">
        <v>2151</v>
      </c>
      <c r="H585" s="205">
        <v>1747</v>
      </c>
      <c r="I585" s="205">
        <v>1524</v>
      </c>
      <c r="J585" s="205">
        <v>2164</v>
      </c>
      <c r="K585" s="205">
        <v>1743</v>
      </c>
      <c r="L585" s="205">
        <v>1455</v>
      </c>
      <c r="M585" s="205">
        <v>1156</v>
      </c>
    </row>
    <row r="586" spans="1:13" x14ac:dyDescent="0.35">
      <c r="A586" s="3" t="s">
        <v>45</v>
      </c>
      <c r="B586" s="205">
        <v>12307</v>
      </c>
      <c r="C586" s="205">
        <v>11766</v>
      </c>
      <c r="D586" s="205">
        <v>12267</v>
      </c>
      <c r="E586" s="205">
        <v>9162</v>
      </c>
      <c r="F586" s="205">
        <v>9784</v>
      </c>
      <c r="G586" s="205">
        <v>11317</v>
      </c>
      <c r="H586" s="205">
        <v>10544</v>
      </c>
      <c r="I586" s="205">
        <v>8835</v>
      </c>
      <c r="J586" s="205">
        <v>12685</v>
      </c>
      <c r="K586" s="205">
        <v>10023</v>
      </c>
      <c r="L586" s="205">
        <v>8282</v>
      </c>
      <c r="M586" s="205">
        <v>6432</v>
      </c>
    </row>
    <row r="587" spans="1:13" x14ac:dyDescent="0.35">
      <c r="A587" s="25" t="s">
        <v>46</v>
      </c>
      <c r="B587" s="205">
        <v>231</v>
      </c>
      <c r="C587" s="205">
        <v>262</v>
      </c>
      <c r="D587" s="205">
        <v>325</v>
      </c>
      <c r="E587" s="205">
        <v>180</v>
      </c>
      <c r="F587" s="205">
        <v>196</v>
      </c>
      <c r="G587" s="205">
        <v>240</v>
      </c>
      <c r="H587" s="205">
        <v>194</v>
      </c>
      <c r="I587" s="205">
        <v>165</v>
      </c>
      <c r="J587" s="205">
        <v>251</v>
      </c>
      <c r="K587" s="205">
        <v>199</v>
      </c>
      <c r="L587" s="205">
        <v>166</v>
      </c>
      <c r="M587" s="205">
        <v>137</v>
      </c>
    </row>
    <row r="588" spans="1:13" x14ac:dyDescent="0.35">
      <c r="A588" s="25" t="s">
        <v>47</v>
      </c>
      <c r="B588" s="205">
        <v>421</v>
      </c>
      <c r="C588" s="205">
        <v>450</v>
      </c>
      <c r="D588" s="205">
        <v>493</v>
      </c>
      <c r="E588" s="205">
        <v>414</v>
      </c>
      <c r="F588" s="205">
        <v>457</v>
      </c>
      <c r="G588" s="205">
        <v>360</v>
      </c>
      <c r="H588" s="205">
        <v>458</v>
      </c>
      <c r="I588" s="205">
        <v>412</v>
      </c>
      <c r="J588" s="205">
        <v>464</v>
      </c>
      <c r="K588" s="205">
        <v>484</v>
      </c>
      <c r="L588" s="205">
        <v>413</v>
      </c>
      <c r="M588" s="205">
        <v>407</v>
      </c>
    </row>
    <row r="589" spans="1:13" x14ac:dyDescent="0.35">
      <c r="A589" s="26" t="s">
        <v>13</v>
      </c>
      <c r="B589" s="152">
        <v>15964</v>
      </c>
      <c r="C589" s="152">
        <v>14968</v>
      </c>
      <c r="D589" s="152">
        <v>15389</v>
      </c>
      <c r="E589" s="152">
        <v>11833</v>
      </c>
      <c r="F589" s="152">
        <v>12440</v>
      </c>
      <c r="G589" s="152">
        <v>14069</v>
      </c>
      <c r="H589" s="152">
        <v>12943</v>
      </c>
      <c r="I589" s="152">
        <v>10936</v>
      </c>
      <c r="J589" s="152">
        <v>15564</v>
      </c>
      <c r="K589" s="152">
        <v>12448</v>
      </c>
      <c r="L589" s="152">
        <v>10315</v>
      </c>
      <c r="M589" s="152">
        <v>8132</v>
      </c>
    </row>
  </sheetData>
  <mergeCells count="16">
    <mergeCell ref="A182:M182"/>
    <mergeCell ref="B539:M539"/>
    <mergeCell ref="B334:M334"/>
    <mergeCell ref="B280:M280"/>
    <mergeCell ref="B184:M184"/>
    <mergeCell ref="A228:M228"/>
    <mergeCell ref="B230:M230"/>
    <mergeCell ref="B386:M386"/>
    <mergeCell ref="B488:M488"/>
    <mergeCell ref="B2:M2"/>
    <mergeCell ref="A92:M92"/>
    <mergeCell ref="A137:M137"/>
    <mergeCell ref="B93:M93"/>
    <mergeCell ref="B138:M138"/>
    <mergeCell ref="A47:M47"/>
    <mergeCell ref="B48:M48"/>
  </mergeCells>
  <pageMargins left="0.7" right="0.7" top="0.75" bottom="0.75" header="0.3" footer="0.3"/>
  <pageSetup scale="63" fitToHeight="7" orientation="landscape" r:id="rId1"/>
  <headerFooter>
    <oddFooter>&amp;L&amp;D
&amp;F&amp;C&amp;A&amp;RPage &amp;P of &amp;N</oddFooter>
  </headerFooter>
  <rowBreaks count="9" manualBreakCount="9">
    <brk id="92" max="13" man="1"/>
    <brk id="138" max="16383" man="1"/>
    <brk id="184" max="13" man="1"/>
    <brk id="234" max="16383" man="1"/>
    <brk id="288" max="16383" man="1"/>
    <brk id="340" max="16383" man="1"/>
    <brk id="392" max="16383" man="1"/>
    <brk id="442" max="16383" man="1"/>
    <brk id="493" max="16383" man="1"/>
  </rowBreaks>
  <ignoredErrors>
    <ignoredError sqref="B4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4.5" outlineLevelRow="1" x14ac:dyDescent="0.35"/>
  <cols>
    <col min="1" max="1" width="18.54296875" customWidth="1"/>
    <col min="2" max="2" width="13.453125" customWidth="1"/>
    <col min="3" max="3" width="12.54296875" customWidth="1"/>
    <col min="4" max="5" width="11.54296875" bestFit="1" customWidth="1"/>
    <col min="6" max="6" width="10.81640625" bestFit="1" customWidth="1"/>
    <col min="7" max="7" width="10.54296875" bestFit="1" customWidth="1"/>
    <col min="8" max="10" width="10.81640625" bestFit="1" customWidth="1"/>
    <col min="11" max="11" width="10.54296875" bestFit="1" customWidth="1"/>
    <col min="12" max="14" width="10.81640625" bestFit="1" customWidth="1"/>
    <col min="15" max="15" width="12.54296875" customWidth="1"/>
    <col min="16" max="16" width="8" bestFit="1" customWidth="1"/>
  </cols>
  <sheetData>
    <row r="1" spans="1:15" x14ac:dyDescent="0.35">
      <c r="A1" s="351" t="s">
        <v>40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5" ht="15" thickBot="1" x14ac:dyDescent="0.4"/>
    <row r="3" spans="1:15" x14ac:dyDescent="0.35">
      <c r="A3" s="1"/>
      <c r="B3" s="343" t="s">
        <v>30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4"/>
    </row>
    <row r="4" spans="1:1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5">
      <c r="A19" s="2"/>
      <c r="B19" s="352" t="s">
        <v>43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45"/>
    </row>
    <row r="20" spans="1:14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35">
      <c r="A35" s="2"/>
      <c r="B35" s="345" t="s">
        <v>17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7"/>
    </row>
    <row r="36" spans="1:14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35">
      <c r="A51" s="2"/>
      <c r="B51" s="348" t="s">
        <v>29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50"/>
    </row>
    <row r="52" spans="1:14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35">
      <c r="A66" s="2"/>
      <c r="B66" s="345" t="s">
        <v>36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7"/>
    </row>
    <row r="67" spans="1:14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35">
      <c r="A82" s="4"/>
      <c r="B82" t="s">
        <v>12</v>
      </c>
    </row>
    <row r="84" spans="1:14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35"/>
    <row r="87" spans="1:14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35"/>
    <row r="90" spans="1:14" x14ac:dyDescent="0.35">
      <c r="A90" s="81" t="s">
        <v>62</v>
      </c>
    </row>
    <row r="91" spans="1:14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35">
      <c r="A97" s="81" t="s">
        <v>61</v>
      </c>
    </row>
    <row r="98" spans="1:17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35">
      <c r="A104" s="81" t="s">
        <v>63</v>
      </c>
    </row>
    <row r="105" spans="1:17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35">
      <c r="A111" t="s">
        <v>11</v>
      </c>
    </row>
    <row r="112" spans="1:17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35">
      <c r="B121" s="40"/>
    </row>
    <row r="122" spans="1:17" x14ac:dyDescent="0.35">
      <c r="A122" s="81" t="s">
        <v>67</v>
      </c>
    </row>
    <row r="123" spans="1:17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35">
      <c r="A129" s="81" t="s">
        <v>68</v>
      </c>
    </row>
    <row r="130" spans="1:16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3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35">
      <c r="O134" s="37"/>
    </row>
    <row r="135" spans="1:16" x14ac:dyDescent="0.3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4.5" x14ac:dyDescent="0.35"/>
  <cols>
    <col min="1" max="1" width="23.453125" customWidth="1"/>
    <col min="2" max="2" width="11.81640625" customWidth="1"/>
    <col min="3" max="7" width="11.54296875" bestFit="1" customWidth="1"/>
    <col min="8" max="8" width="10.54296875" bestFit="1" customWidth="1"/>
    <col min="9" max="14" width="11.54296875" bestFit="1" customWidth="1"/>
    <col min="15" max="15" width="12.54296875" bestFit="1" customWidth="1"/>
  </cols>
  <sheetData>
    <row r="1" spans="1:14" x14ac:dyDescent="0.35">
      <c r="A1" s="351" t="s">
        <v>41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35">
      <c r="B3" s="352" t="s">
        <v>39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35">
      <c r="B13" s="352" t="s">
        <v>42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</row>
    <row r="14" spans="1:14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35">
      <c r="A24" s="25"/>
      <c r="B24" s="352" t="s">
        <v>38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1:14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35">
      <c r="A34" s="3"/>
      <c r="B34" s="352" t="s">
        <v>37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1:15" x14ac:dyDescent="0.3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3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3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3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3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3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3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3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35">
      <c r="N43" s="38"/>
    </row>
    <row r="44" spans="1:15" x14ac:dyDescent="0.35">
      <c r="N44" s="78">
        <f>AVERAGE(H42:I42,K42:N42)</f>
        <v>-60089.259170653917</v>
      </c>
      <c r="O44" s="79" t="s">
        <v>57</v>
      </c>
    </row>
    <row r="45" spans="1:15" x14ac:dyDescent="0.3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11"/>
  <sheetViews>
    <sheetView zoomScale="110" zoomScaleNormal="110" workbookViewId="0">
      <selection activeCell="A3" sqref="A3"/>
    </sheetView>
  </sheetViews>
  <sheetFormatPr defaultRowHeight="14.5" x14ac:dyDescent="0.35"/>
  <cols>
    <col min="1" max="1" width="29" customWidth="1"/>
    <col min="2" max="3" width="15.54296875" customWidth="1"/>
    <col min="4" max="4" width="16.54296875" customWidth="1"/>
    <col min="5" max="5" width="15.54296875" customWidth="1"/>
    <col min="6" max="6" width="16.81640625" customWidth="1"/>
    <col min="7" max="7" width="15.54296875" customWidth="1"/>
    <col min="8" max="8" width="17.1796875" customWidth="1"/>
    <col min="9" max="9" width="17.54296875" customWidth="1"/>
    <col min="10" max="10" width="15.54296875" customWidth="1"/>
    <col min="11" max="11" width="18" customWidth="1"/>
    <col min="12" max="12" width="16.54296875" customWidth="1"/>
    <col min="13" max="13" width="18.453125" customWidth="1"/>
    <col min="15" max="15" width="12" bestFit="1" customWidth="1"/>
  </cols>
  <sheetData>
    <row r="2" spans="1:15" ht="15" thickBot="1" x14ac:dyDescent="0.4">
      <c r="A2" s="3"/>
      <c r="B2" s="333" t="s">
        <v>672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5" ht="15" thickBot="1" x14ac:dyDescent="0.4">
      <c r="A3" s="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5" ht="16" thickBot="1" x14ac:dyDescent="0.4">
      <c r="A4" s="179">
        <v>2019</v>
      </c>
      <c r="B4" s="192">
        <v>43466</v>
      </c>
      <c r="C4" s="91">
        <v>43497</v>
      </c>
      <c r="D4" s="91">
        <v>43525</v>
      </c>
      <c r="E4" s="91">
        <v>43556</v>
      </c>
      <c r="F4" s="91">
        <v>43586</v>
      </c>
      <c r="G4" s="91">
        <v>43617</v>
      </c>
      <c r="H4" s="91">
        <v>43647</v>
      </c>
      <c r="I4" s="91">
        <v>43678</v>
      </c>
      <c r="J4" s="91">
        <v>43709</v>
      </c>
      <c r="K4" s="91">
        <v>43739</v>
      </c>
      <c r="L4" s="91">
        <v>43770</v>
      </c>
      <c r="M4" s="96">
        <v>43800</v>
      </c>
    </row>
    <row r="5" spans="1:15" x14ac:dyDescent="0.35">
      <c r="A5" s="3" t="s">
        <v>0</v>
      </c>
      <c r="B5" s="98">
        <v>82830582</v>
      </c>
      <c r="C5" s="99">
        <v>88255324</v>
      </c>
      <c r="D5" s="212">
        <v>89034734</v>
      </c>
      <c r="E5" s="99">
        <v>93674760</v>
      </c>
      <c r="F5" s="204">
        <v>102663532</v>
      </c>
      <c r="G5" s="204">
        <v>103145868</v>
      </c>
      <c r="H5" s="99"/>
      <c r="I5" s="99"/>
      <c r="J5" s="99"/>
      <c r="K5" s="99"/>
      <c r="L5" s="99"/>
      <c r="M5" s="301"/>
    </row>
    <row r="6" spans="1:15" x14ac:dyDescent="0.35">
      <c r="A6" s="3" t="s">
        <v>1</v>
      </c>
      <c r="B6" s="101">
        <v>8506218</v>
      </c>
      <c r="C6" s="93">
        <v>8489634</v>
      </c>
      <c r="D6" s="94">
        <v>7601724</v>
      </c>
      <c r="E6" s="93">
        <v>8329315</v>
      </c>
      <c r="F6" s="204">
        <v>9095360</v>
      </c>
      <c r="G6" s="204">
        <v>7839120</v>
      </c>
      <c r="H6" s="93"/>
      <c r="I6" s="93"/>
      <c r="J6" s="93"/>
      <c r="K6" s="93"/>
      <c r="L6" s="93"/>
      <c r="M6" s="102"/>
    </row>
    <row r="7" spans="1:15" x14ac:dyDescent="0.35">
      <c r="A7" s="25" t="s">
        <v>947</v>
      </c>
      <c r="B7" s="103">
        <v>17864787</v>
      </c>
      <c r="C7" s="94">
        <v>16697081</v>
      </c>
      <c r="D7" s="94">
        <v>16215334</v>
      </c>
      <c r="E7" s="94">
        <v>16753223</v>
      </c>
      <c r="F7" s="204">
        <v>16561741</v>
      </c>
      <c r="G7" s="204">
        <v>16304252</v>
      </c>
      <c r="H7" s="94"/>
      <c r="I7" s="94"/>
      <c r="J7" s="94"/>
      <c r="K7" s="94"/>
      <c r="L7" s="94"/>
      <c r="M7" s="102"/>
    </row>
    <row r="8" spans="1:15" x14ac:dyDescent="0.35">
      <c r="A8" s="3" t="s">
        <v>2</v>
      </c>
      <c r="B8" s="101">
        <v>2365810</v>
      </c>
      <c r="C8" s="93">
        <v>2468381</v>
      </c>
      <c r="D8" s="94">
        <v>2274872</v>
      </c>
      <c r="E8" s="93">
        <v>2544888</v>
      </c>
      <c r="F8" s="204">
        <v>2618612</v>
      </c>
      <c r="G8" s="204">
        <v>2332920</v>
      </c>
      <c r="H8" s="93"/>
      <c r="I8" s="93"/>
      <c r="J8" s="93"/>
      <c r="K8" s="93"/>
      <c r="L8" s="93"/>
      <c r="M8" s="102"/>
    </row>
    <row r="9" spans="1:15" x14ac:dyDescent="0.35">
      <c r="A9" s="3" t="s">
        <v>3</v>
      </c>
      <c r="B9" s="101">
        <v>7956571</v>
      </c>
      <c r="C9" s="93">
        <v>7574788</v>
      </c>
      <c r="D9" s="94">
        <v>8588705</v>
      </c>
      <c r="E9" s="93">
        <v>8213768</v>
      </c>
      <c r="F9" s="204">
        <v>9533973</v>
      </c>
      <c r="G9" s="204">
        <v>8490367</v>
      </c>
      <c r="H9" s="93"/>
      <c r="I9" s="93"/>
      <c r="J9" s="93"/>
      <c r="K9" s="93"/>
      <c r="L9" s="93"/>
      <c r="M9" s="102"/>
    </row>
    <row r="10" spans="1:15" x14ac:dyDescent="0.35">
      <c r="A10" s="97" t="s">
        <v>946</v>
      </c>
      <c r="B10" s="103">
        <v>2697150</v>
      </c>
      <c r="C10" s="94">
        <v>2636567</v>
      </c>
      <c r="D10" s="94">
        <v>2675132</v>
      </c>
      <c r="E10" s="94">
        <v>2697465</v>
      </c>
      <c r="F10" s="204">
        <v>2620735</v>
      </c>
      <c r="G10" s="204">
        <v>3045925</v>
      </c>
      <c r="H10" s="94"/>
      <c r="I10" s="94"/>
      <c r="J10" s="94"/>
      <c r="K10" s="94"/>
      <c r="L10" s="94"/>
      <c r="M10" s="102"/>
    </row>
    <row r="11" spans="1:15" ht="15" thickBot="1" x14ac:dyDescent="0.4">
      <c r="A11" s="26" t="s">
        <v>13</v>
      </c>
      <c r="B11" s="105">
        <v>122221118</v>
      </c>
      <c r="C11" s="95">
        <v>126121775</v>
      </c>
      <c r="D11" s="213">
        <v>126390501</v>
      </c>
      <c r="E11" s="95">
        <v>132213419</v>
      </c>
      <c r="F11" s="95">
        <v>143093953</v>
      </c>
      <c r="G11" s="95">
        <v>141158452</v>
      </c>
      <c r="H11" s="95"/>
      <c r="I11" s="95"/>
      <c r="J11" s="95"/>
      <c r="K11" s="95"/>
      <c r="L11" s="95"/>
      <c r="M11" s="106"/>
    </row>
    <row r="12" spans="1:15" ht="15" thickBot="1" x14ac:dyDescent="0.4">
      <c r="A12" s="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</row>
    <row r="13" spans="1:15" ht="15" thickBot="1" x14ac:dyDescent="0.4">
      <c r="A13" s="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O13" s="109"/>
    </row>
    <row r="14" spans="1:15" ht="16" thickBot="1" x14ac:dyDescent="0.4">
      <c r="A14" s="179">
        <v>2018</v>
      </c>
      <c r="B14" s="192">
        <v>43101</v>
      </c>
      <c r="C14" s="91">
        <v>43132</v>
      </c>
      <c r="D14" s="91">
        <v>43160</v>
      </c>
      <c r="E14" s="91">
        <v>43191</v>
      </c>
      <c r="F14" s="91">
        <v>43221</v>
      </c>
      <c r="G14" s="91">
        <v>43252</v>
      </c>
      <c r="H14" s="91">
        <v>43282</v>
      </c>
      <c r="I14" s="91">
        <v>43313</v>
      </c>
      <c r="J14" s="91">
        <v>43344</v>
      </c>
      <c r="K14" s="91">
        <v>43374</v>
      </c>
      <c r="L14" s="91">
        <v>43405</v>
      </c>
      <c r="M14" s="96">
        <v>43435</v>
      </c>
    </row>
    <row r="15" spans="1:15" x14ac:dyDescent="0.35">
      <c r="A15" s="3" t="s">
        <v>0</v>
      </c>
      <c r="B15" s="98">
        <v>76425099</v>
      </c>
      <c r="C15" s="99">
        <v>86124003</v>
      </c>
      <c r="D15" s="212">
        <v>82150423</v>
      </c>
      <c r="E15" s="99">
        <v>81928137</v>
      </c>
      <c r="F15" s="204">
        <v>79925525</v>
      </c>
      <c r="G15" s="204">
        <v>72068069</v>
      </c>
      <c r="H15" s="99">
        <v>77088366</v>
      </c>
      <c r="I15" s="99">
        <v>78935483</v>
      </c>
      <c r="J15" s="99">
        <v>77683502</v>
      </c>
      <c r="K15" s="99">
        <v>84942263</v>
      </c>
      <c r="L15" s="99">
        <v>87019281</v>
      </c>
      <c r="M15" s="301">
        <v>77212025</v>
      </c>
    </row>
    <row r="16" spans="1:15" x14ac:dyDescent="0.35">
      <c r="A16" s="3" t="s">
        <v>1</v>
      </c>
      <c r="B16" s="101">
        <v>10796225</v>
      </c>
      <c r="C16" s="93">
        <v>10020400</v>
      </c>
      <c r="D16" s="94">
        <v>8713885</v>
      </c>
      <c r="E16" s="93">
        <v>8927552</v>
      </c>
      <c r="F16" s="204">
        <v>9370928</v>
      </c>
      <c r="G16" s="204">
        <v>8187324</v>
      </c>
      <c r="H16" s="93">
        <v>8920138</v>
      </c>
      <c r="I16" s="93">
        <v>9698432</v>
      </c>
      <c r="J16" s="93">
        <v>8832821</v>
      </c>
      <c r="K16" s="93">
        <v>9837637</v>
      </c>
      <c r="L16" s="93">
        <v>9626500</v>
      </c>
      <c r="M16" s="102">
        <v>8117519</v>
      </c>
    </row>
    <row r="17" spans="1:15" x14ac:dyDescent="0.35">
      <c r="A17" s="25" t="s">
        <v>947</v>
      </c>
      <c r="B17" s="103">
        <v>23078071</v>
      </c>
      <c r="C17" s="94">
        <v>21343437</v>
      </c>
      <c r="D17" s="94">
        <v>21266464</v>
      </c>
      <c r="E17" s="94">
        <v>21755029</v>
      </c>
      <c r="F17" s="204">
        <v>21514545</v>
      </c>
      <c r="G17" s="204">
        <v>20933129</v>
      </c>
      <c r="H17" s="94">
        <v>20388035</v>
      </c>
      <c r="I17" s="94">
        <v>19943512</v>
      </c>
      <c r="J17" s="94">
        <v>19783643</v>
      </c>
      <c r="K17" s="94">
        <v>19638272</v>
      </c>
      <c r="L17" s="94">
        <v>19151999</v>
      </c>
      <c r="M17" s="102">
        <v>18313745</v>
      </c>
    </row>
    <row r="18" spans="1:15" x14ac:dyDescent="0.35">
      <c r="A18" s="3" t="s">
        <v>2</v>
      </c>
      <c r="B18" s="101">
        <v>2910384</v>
      </c>
      <c r="C18" s="93">
        <v>2741486</v>
      </c>
      <c r="D18" s="94">
        <v>2325750</v>
      </c>
      <c r="E18" s="93">
        <v>2469126</v>
      </c>
      <c r="F18" s="204">
        <v>2728398</v>
      </c>
      <c r="G18" s="204">
        <v>2358143</v>
      </c>
      <c r="H18" s="93">
        <v>2420288</v>
      </c>
      <c r="I18" s="93">
        <v>2646203</v>
      </c>
      <c r="J18" s="93">
        <v>2447943</v>
      </c>
      <c r="K18" s="93">
        <v>2563202</v>
      </c>
      <c r="L18" s="93">
        <v>2572731</v>
      </c>
      <c r="M18" s="102">
        <v>2292750</v>
      </c>
    </row>
    <row r="19" spans="1:15" x14ac:dyDescent="0.35">
      <c r="A19" s="3" t="s">
        <v>3</v>
      </c>
      <c r="B19" s="101">
        <v>8260787</v>
      </c>
      <c r="C19" s="93">
        <v>7877806</v>
      </c>
      <c r="D19" s="94">
        <v>8991807</v>
      </c>
      <c r="E19" s="93">
        <v>8694357</v>
      </c>
      <c r="F19" s="204">
        <v>9589184</v>
      </c>
      <c r="G19" s="204">
        <v>8875812</v>
      </c>
      <c r="H19" s="93">
        <v>9081579</v>
      </c>
      <c r="I19" s="93">
        <v>8324217</v>
      </c>
      <c r="J19" s="93">
        <v>8754214</v>
      </c>
      <c r="K19" s="93">
        <v>8573671</v>
      </c>
      <c r="L19" s="93">
        <v>7416647</v>
      </c>
      <c r="M19" s="102">
        <v>7216910</v>
      </c>
    </row>
    <row r="20" spans="1:15" x14ac:dyDescent="0.35">
      <c r="A20" s="97" t="s">
        <v>946</v>
      </c>
      <c r="B20" s="103">
        <v>2427316</v>
      </c>
      <c r="C20" s="94">
        <v>2375744</v>
      </c>
      <c r="D20" s="94">
        <v>2454265</v>
      </c>
      <c r="E20" s="94">
        <v>2486610</v>
      </c>
      <c r="F20" s="204">
        <v>2492253</v>
      </c>
      <c r="G20" s="204">
        <v>2605017</v>
      </c>
      <c r="H20" s="94">
        <v>2664717</v>
      </c>
      <c r="I20" s="94">
        <v>2688928</v>
      </c>
      <c r="J20" s="94">
        <v>2669476</v>
      </c>
      <c r="K20" s="94">
        <v>2867981</v>
      </c>
      <c r="L20" s="94">
        <v>2340710</v>
      </c>
      <c r="M20" s="102">
        <v>2516215</v>
      </c>
    </row>
    <row r="21" spans="1:15" ht="15" thickBot="1" x14ac:dyDescent="0.4">
      <c r="A21" s="26" t="s">
        <v>13</v>
      </c>
      <c r="B21" s="105">
        <v>123897882</v>
      </c>
      <c r="C21" s="95">
        <v>130482876</v>
      </c>
      <c r="D21" s="213">
        <v>125902594</v>
      </c>
      <c r="E21" s="95">
        <v>126260811</v>
      </c>
      <c r="F21" s="95">
        <v>125620833</v>
      </c>
      <c r="G21" s="95">
        <v>115027494</v>
      </c>
      <c r="H21" s="95">
        <v>120563123</v>
      </c>
      <c r="I21" s="95">
        <v>122236775</v>
      </c>
      <c r="J21" s="95">
        <v>120171599</v>
      </c>
      <c r="K21" s="95">
        <v>128423026</v>
      </c>
      <c r="L21" s="95">
        <v>128127868</v>
      </c>
      <c r="M21" s="106">
        <v>115669164</v>
      </c>
    </row>
    <row r="22" spans="1:15" ht="15" thickBot="1" x14ac:dyDescent="0.4">
      <c r="O22" s="109"/>
    </row>
    <row r="23" spans="1:15" ht="16" thickBot="1" x14ac:dyDescent="0.4">
      <c r="A23" s="179">
        <v>2017</v>
      </c>
      <c r="B23" s="192">
        <v>42736</v>
      </c>
      <c r="C23" s="91">
        <v>42767</v>
      </c>
      <c r="D23" s="91">
        <v>42795</v>
      </c>
      <c r="E23" s="91">
        <v>42826</v>
      </c>
      <c r="F23" s="91">
        <v>42856</v>
      </c>
      <c r="G23" s="91">
        <v>42887</v>
      </c>
      <c r="H23" s="91">
        <v>42917</v>
      </c>
      <c r="I23" s="91">
        <v>42948</v>
      </c>
      <c r="J23" s="91">
        <v>42979</v>
      </c>
      <c r="K23" s="91">
        <v>43009</v>
      </c>
      <c r="L23" s="91">
        <v>43040</v>
      </c>
      <c r="M23" s="96">
        <v>43070</v>
      </c>
    </row>
    <row r="24" spans="1:15" x14ac:dyDescent="0.35">
      <c r="A24" s="3" t="s">
        <v>0</v>
      </c>
      <c r="B24" s="98">
        <v>64617356</v>
      </c>
      <c r="C24" s="99">
        <v>70883964</v>
      </c>
      <c r="D24" s="212">
        <v>66422306</v>
      </c>
      <c r="E24" s="99">
        <v>72943452</v>
      </c>
      <c r="F24" s="204">
        <v>74725900</v>
      </c>
      <c r="G24" s="204">
        <v>66540463</v>
      </c>
      <c r="H24" s="99">
        <v>65993620</v>
      </c>
      <c r="I24" s="99">
        <v>71993667</v>
      </c>
      <c r="J24" s="99">
        <v>67554327</v>
      </c>
      <c r="K24" s="99">
        <v>73682103</v>
      </c>
      <c r="L24" s="99">
        <v>76666325</v>
      </c>
      <c r="M24" s="301">
        <v>64270141</v>
      </c>
    </row>
    <row r="25" spans="1:15" x14ac:dyDescent="0.35">
      <c r="A25" s="3" t="s">
        <v>1</v>
      </c>
      <c r="B25" s="101">
        <v>8399504</v>
      </c>
      <c r="C25" s="93">
        <v>9062631</v>
      </c>
      <c r="D25" s="94">
        <v>8214203</v>
      </c>
      <c r="E25" s="93">
        <v>8481211</v>
      </c>
      <c r="F25" s="204">
        <v>8563707</v>
      </c>
      <c r="G25" s="204">
        <v>7894202</v>
      </c>
      <c r="H25" s="93">
        <v>8544028</v>
      </c>
      <c r="I25" s="93">
        <v>9646237</v>
      </c>
      <c r="J25" s="93">
        <v>9268906</v>
      </c>
      <c r="K25" s="93">
        <v>10229579</v>
      </c>
      <c r="L25" s="93">
        <v>11151413</v>
      </c>
      <c r="M25" s="102">
        <v>9244845</v>
      </c>
    </row>
    <row r="26" spans="1:15" x14ac:dyDescent="0.35">
      <c r="A26" s="25" t="s">
        <v>947</v>
      </c>
      <c r="B26" s="103">
        <v>26837099</v>
      </c>
      <c r="C26" s="94">
        <v>26616557</v>
      </c>
      <c r="D26" s="94">
        <v>27093959</v>
      </c>
      <c r="E26" s="94">
        <v>27409988</v>
      </c>
      <c r="F26" s="204">
        <v>26895424</v>
      </c>
      <c r="G26" s="204">
        <v>26382081</v>
      </c>
      <c r="H26" s="94">
        <v>25633177</v>
      </c>
      <c r="I26" s="94">
        <v>25076382</v>
      </c>
      <c r="J26" s="94">
        <v>24572044</v>
      </c>
      <c r="K26" s="94">
        <v>24219059</v>
      </c>
      <c r="L26" s="94">
        <v>23436599</v>
      </c>
      <c r="M26" s="102">
        <v>22756673</v>
      </c>
    </row>
    <row r="27" spans="1:15" x14ac:dyDescent="0.35">
      <c r="A27" s="3" t="s">
        <v>2</v>
      </c>
      <c r="B27" s="101">
        <v>2336358</v>
      </c>
      <c r="C27" s="93">
        <v>2481999</v>
      </c>
      <c r="D27" s="94">
        <v>2295964</v>
      </c>
      <c r="E27" s="93">
        <v>2411797</v>
      </c>
      <c r="F27" s="204">
        <v>2589089</v>
      </c>
      <c r="G27" s="204">
        <v>2282340</v>
      </c>
      <c r="H27" s="93">
        <v>2596634</v>
      </c>
      <c r="I27" s="93">
        <v>2706774</v>
      </c>
      <c r="J27" s="93">
        <v>2549144</v>
      </c>
      <c r="K27" s="93">
        <v>2639358</v>
      </c>
      <c r="L27" s="93">
        <v>2712664</v>
      </c>
      <c r="M27" s="102">
        <v>2415333</v>
      </c>
    </row>
    <row r="28" spans="1:15" x14ac:dyDescent="0.35">
      <c r="A28" s="3" t="s">
        <v>3</v>
      </c>
      <c r="B28" s="101">
        <v>7156405</v>
      </c>
      <c r="C28" s="93">
        <v>6679651</v>
      </c>
      <c r="D28" s="94">
        <v>7864524</v>
      </c>
      <c r="E28" s="93">
        <v>7497570</v>
      </c>
      <c r="F28" s="204">
        <v>8061075</v>
      </c>
      <c r="G28" s="204">
        <v>7392397</v>
      </c>
      <c r="H28" s="93">
        <v>7670577</v>
      </c>
      <c r="I28" s="93">
        <v>7139255</v>
      </c>
      <c r="J28" s="93">
        <v>7504194</v>
      </c>
      <c r="K28" s="93">
        <v>7734529</v>
      </c>
      <c r="L28" s="93">
        <v>7224683</v>
      </c>
      <c r="M28" s="102">
        <v>7171572</v>
      </c>
    </row>
    <row r="29" spans="1:15" x14ac:dyDescent="0.35">
      <c r="A29" s="97" t="s">
        <v>946</v>
      </c>
      <c r="B29" s="103">
        <v>2136982</v>
      </c>
      <c r="C29" s="94">
        <v>2252866</v>
      </c>
      <c r="D29" s="94">
        <v>2239501</v>
      </c>
      <c r="E29" s="94">
        <v>2260701</v>
      </c>
      <c r="F29" s="204">
        <v>2183889</v>
      </c>
      <c r="G29" s="204">
        <v>2233826</v>
      </c>
      <c r="H29" s="94">
        <v>2298683</v>
      </c>
      <c r="I29" s="94">
        <v>2497304</v>
      </c>
      <c r="J29" s="94">
        <v>2375400</v>
      </c>
      <c r="K29" s="94">
        <v>2470585</v>
      </c>
      <c r="L29" s="94">
        <v>2091425</v>
      </c>
      <c r="M29" s="102">
        <v>2184815</v>
      </c>
    </row>
    <row r="30" spans="1:15" ht="15" thickBot="1" x14ac:dyDescent="0.4">
      <c r="A30" s="26" t="s">
        <v>13</v>
      </c>
      <c r="B30" s="105">
        <v>111483704</v>
      </c>
      <c r="C30" s="95">
        <v>117977668</v>
      </c>
      <c r="D30" s="213">
        <v>114130457</v>
      </c>
      <c r="E30" s="95">
        <v>121004719</v>
      </c>
      <c r="F30" s="95">
        <v>123019084</v>
      </c>
      <c r="G30" s="95">
        <v>112725309</v>
      </c>
      <c r="H30" s="95">
        <v>112736719</v>
      </c>
      <c r="I30" s="95">
        <v>119059619</v>
      </c>
      <c r="J30" s="95">
        <v>113824015</v>
      </c>
      <c r="K30" s="95">
        <v>120975213</v>
      </c>
      <c r="L30" s="95">
        <v>123283109</v>
      </c>
      <c r="M30" s="106">
        <v>108043379</v>
      </c>
    </row>
    <row r="31" spans="1:15" ht="15" thickBot="1" x14ac:dyDescent="0.4"/>
    <row r="32" spans="1:15" ht="16" thickBot="1" x14ac:dyDescent="0.4">
      <c r="A32" s="179">
        <v>2016</v>
      </c>
      <c r="B32" s="192">
        <v>42370</v>
      </c>
      <c r="C32" s="91">
        <v>42401</v>
      </c>
      <c r="D32" s="91">
        <v>42430</v>
      </c>
      <c r="E32" s="91">
        <v>42461</v>
      </c>
      <c r="F32" s="91">
        <v>42491</v>
      </c>
      <c r="G32" s="91">
        <v>42522</v>
      </c>
      <c r="H32" s="91">
        <v>42552</v>
      </c>
      <c r="I32" s="91">
        <v>42583</v>
      </c>
      <c r="J32" s="91">
        <v>42614</v>
      </c>
      <c r="K32" s="91">
        <v>42644</v>
      </c>
      <c r="L32" s="91">
        <v>42675</v>
      </c>
      <c r="M32" s="96">
        <v>42705</v>
      </c>
    </row>
    <row r="33" spans="1:15" x14ac:dyDescent="0.35">
      <c r="A33" s="3" t="s">
        <v>0</v>
      </c>
      <c r="B33" s="98">
        <v>60080797</v>
      </c>
      <c r="C33" s="99">
        <v>62760901</v>
      </c>
      <c r="D33" s="212">
        <v>56253649</v>
      </c>
      <c r="E33" s="99">
        <v>58792841</v>
      </c>
      <c r="F33" s="204">
        <v>62297614</v>
      </c>
      <c r="G33" s="204">
        <v>55664528</v>
      </c>
      <c r="H33" s="99">
        <v>54379732</v>
      </c>
      <c r="I33" s="99">
        <v>56759396</v>
      </c>
      <c r="J33" s="99">
        <v>55478138</v>
      </c>
      <c r="K33" s="99">
        <v>57241646</v>
      </c>
      <c r="L33" s="99">
        <v>67647305</v>
      </c>
      <c r="M33" s="301">
        <v>58491296</v>
      </c>
    </row>
    <row r="34" spans="1:15" x14ac:dyDescent="0.35">
      <c r="A34" s="3" t="s">
        <v>1</v>
      </c>
      <c r="B34" s="101">
        <v>8063741</v>
      </c>
      <c r="C34" s="93">
        <v>8293851</v>
      </c>
      <c r="D34" s="94">
        <v>8083752</v>
      </c>
      <c r="E34" s="93">
        <v>8786248</v>
      </c>
      <c r="F34" s="204">
        <v>9280060</v>
      </c>
      <c r="G34" s="204">
        <v>9330296</v>
      </c>
      <c r="H34" s="93">
        <v>9214668</v>
      </c>
      <c r="I34" s="93">
        <v>9555031</v>
      </c>
      <c r="J34" s="93">
        <v>8384406</v>
      </c>
      <c r="K34" s="93">
        <v>8754114</v>
      </c>
      <c r="L34" s="93">
        <v>8900078</v>
      </c>
      <c r="M34" s="102">
        <v>7593865</v>
      </c>
      <c r="N34" s="218"/>
      <c r="O34" s="218"/>
    </row>
    <row r="35" spans="1:15" x14ac:dyDescent="0.35">
      <c r="A35" s="25" t="s">
        <v>947</v>
      </c>
      <c r="B35" s="103">
        <v>28019828</v>
      </c>
      <c r="C35" s="94">
        <v>28417027</v>
      </c>
      <c r="D35" s="94">
        <v>28858887</v>
      </c>
      <c r="E35" s="94">
        <v>29539660</v>
      </c>
      <c r="F35" s="204">
        <v>28098315</v>
      </c>
      <c r="G35" s="204">
        <v>28208024</v>
      </c>
      <c r="H35" s="94">
        <v>27435504</v>
      </c>
      <c r="I35" s="94">
        <v>27300174</v>
      </c>
      <c r="J35" s="94">
        <v>26715610</v>
      </c>
      <c r="K35" s="94">
        <v>26201874</v>
      </c>
      <c r="L35" s="94">
        <v>25760191</v>
      </c>
      <c r="M35" s="102">
        <v>26313931</v>
      </c>
      <c r="N35" s="218"/>
      <c r="O35" s="218"/>
    </row>
    <row r="36" spans="1:15" x14ac:dyDescent="0.35">
      <c r="A36" s="3" t="s">
        <v>2</v>
      </c>
      <c r="B36" s="101">
        <v>2324626</v>
      </c>
      <c r="C36" s="93">
        <v>2406832</v>
      </c>
      <c r="D36" s="94">
        <v>2032127</v>
      </c>
      <c r="E36" s="93">
        <v>2162031</v>
      </c>
      <c r="F36" s="204">
        <v>2222340</v>
      </c>
      <c r="G36" s="204">
        <v>2032286</v>
      </c>
      <c r="H36" s="93">
        <v>2092951</v>
      </c>
      <c r="I36" s="93">
        <v>2098707</v>
      </c>
      <c r="J36" s="93">
        <v>2016404</v>
      </c>
      <c r="K36" s="93">
        <v>2315865</v>
      </c>
      <c r="L36" s="93">
        <v>2401236</v>
      </c>
      <c r="M36" s="102">
        <v>2099272</v>
      </c>
      <c r="N36" s="218"/>
      <c r="O36" s="218"/>
    </row>
    <row r="37" spans="1:15" x14ac:dyDescent="0.35">
      <c r="A37" s="3" t="s">
        <v>3</v>
      </c>
      <c r="B37" s="101">
        <v>7347079</v>
      </c>
      <c r="C37" s="93">
        <v>6935945</v>
      </c>
      <c r="D37" s="94">
        <v>7966861</v>
      </c>
      <c r="E37" s="93">
        <v>7957414</v>
      </c>
      <c r="F37" s="204">
        <v>8569783</v>
      </c>
      <c r="G37" s="204">
        <v>8020448</v>
      </c>
      <c r="H37" s="93">
        <v>7785873</v>
      </c>
      <c r="I37" s="93">
        <v>7109583</v>
      </c>
      <c r="J37" s="93">
        <v>7468540</v>
      </c>
      <c r="K37" s="93">
        <v>7368798</v>
      </c>
      <c r="L37" s="93">
        <v>6449387</v>
      </c>
      <c r="M37" s="102">
        <v>6338823</v>
      </c>
      <c r="N37" s="218"/>
      <c r="O37" s="218"/>
    </row>
    <row r="38" spans="1:15" x14ac:dyDescent="0.35">
      <c r="A38" s="97" t="s">
        <v>946</v>
      </c>
      <c r="B38" s="103">
        <v>2057116</v>
      </c>
      <c r="C38" s="94">
        <v>2268959</v>
      </c>
      <c r="D38" s="94">
        <v>2311654</v>
      </c>
      <c r="E38" s="94">
        <v>2455992</v>
      </c>
      <c r="F38" s="204">
        <v>2302412</v>
      </c>
      <c r="G38" s="204">
        <v>2440683</v>
      </c>
      <c r="H38" s="94">
        <v>2416918</v>
      </c>
      <c r="I38" s="94">
        <v>2384157</v>
      </c>
      <c r="J38" s="94">
        <v>2410147</v>
      </c>
      <c r="K38" s="94">
        <v>2401610</v>
      </c>
      <c r="L38" s="94">
        <v>2098629</v>
      </c>
      <c r="M38" s="102">
        <v>2092722</v>
      </c>
      <c r="N38" s="218"/>
      <c r="O38" s="218"/>
    </row>
    <row r="39" spans="1:15" ht="15" thickBot="1" x14ac:dyDescent="0.4">
      <c r="A39" s="26" t="s">
        <v>13</v>
      </c>
      <c r="B39" s="105">
        <v>107893187</v>
      </c>
      <c r="C39" s="95">
        <v>111083515</v>
      </c>
      <c r="D39" s="213">
        <v>105506930</v>
      </c>
      <c r="E39" s="95">
        <v>109694186</v>
      </c>
      <c r="F39" s="95">
        <v>112770524</v>
      </c>
      <c r="G39" s="95">
        <v>105696265</v>
      </c>
      <c r="H39" s="95">
        <v>103325646</v>
      </c>
      <c r="I39" s="95">
        <v>105207048</v>
      </c>
      <c r="J39" s="95">
        <v>102473245</v>
      </c>
      <c r="K39" s="95">
        <v>104283907</v>
      </c>
      <c r="L39" s="95">
        <v>113256826</v>
      </c>
      <c r="M39" s="106">
        <v>102929909</v>
      </c>
      <c r="N39" s="218"/>
      <c r="O39" s="218"/>
    </row>
    <row r="40" spans="1:15" ht="15" thickBot="1" x14ac:dyDescent="0.4">
      <c r="A40" s="3"/>
      <c r="N40" s="218"/>
      <c r="O40" s="218"/>
    </row>
    <row r="41" spans="1:15" ht="16" thickBot="1" x14ac:dyDescent="0.4">
      <c r="A41" s="179">
        <v>2015</v>
      </c>
      <c r="B41" s="192">
        <v>42005</v>
      </c>
      <c r="C41" s="91">
        <v>42036</v>
      </c>
      <c r="D41" s="91">
        <v>42064</v>
      </c>
      <c r="E41" s="91">
        <v>42095</v>
      </c>
      <c r="F41" s="91">
        <v>42125</v>
      </c>
      <c r="G41" s="91">
        <v>42156</v>
      </c>
      <c r="H41" s="91">
        <v>42186</v>
      </c>
      <c r="I41" s="91">
        <v>42217</v>
      </c>
      <c r="J41" s="91">
        <v>42248</v>
      </c>
      <c r="K41" s="91">
        <v>42278</v>
      </c>
      <c r="L41" s="91">
        <v>42309</v>
      </c>
      <c r="M41" s="96">
        <v>42339</v>
      </c>
    </row>
    <row r="42" spans="1:15" x14ac:dyDescent="0.35">
      <c r="A42" s="3" t="s">
        <v>0</v>
      </c>
      <c r="B42" s="98">
        <v>49933794</v>
      </c>
      <c r="C42" s="99">
        <v>51806660</v>
      </c>
      <c r="D42" s="212">
        <v>48230952</v>
      </c>
      <c r="E42" s="99">
        <v>51452358</v>
      </c>
      <c r="F42" s="204">
        <v>53016352</v>
      </c>
      <c r="G42" s="204">
        <v>48505941</v>
      </c>
      <c r="H42" s="99">
        <v>51769474</v>
      </c>
      <c r="I42" s="99">
        <v>53971320</v>
      </c>
      <c r="J42" s="99">
        <v>48144154</v>
      </c>
      <c r="K42" s="99">
        <v>52755340</v>
      </c>
      <c r="L42" s="99">
        <v>55696695</v>
      </c>
      <c r="M42" s="100">
        <v>46828260</v>
      </c>
    </row>
    <row r="43" spans="1:15" x14ac:dyDescent="0.35">
      <c r="A43" s="3" t="s">
        <v>1</v>
      </c>
      <c r="B43" s="101">
        <v>7261473</v>
      </c>
      <c r="C43" s="93">
        <v>7565735</v>
      </c>
      <c r="D43" s="94">
        <v>7142802</v>
      </c>
      <c r="E43" s="93">
        <v>8025768</v>
      </c>
      <c r="F43" s="204">
        <v>8067305</v>
      </c>
      <c r="G43" s="204">
        <v>7886454</v>
      </c>
      <c r="H43" s="93">
        <v>8232280</v>
      </c>
      <c r="I43" s="93">
        <v>8820597</v>
      </c>
      <c r="J43" s="93">
        <v>7941809</v>
      </c>
      <c r="K43" s="93">
        <v>7901873</v>
      </c>
      <c r="L43" s="93">
        <v>7750791</v>
      </c>
      <c r="M43" s="102">
        <v>6715979</v>
      </c>
    </row>
    <row r="44" spans="1:15" x14ac:dyDescent="0.35">
      <c r="A44" s="25" t="s">
        <v>947</v>
      </c>
      <c r="B44" s="103">
        <v>29889906</v>
      </c>
      <c r="C44" s="94">
        <v>28692427</v>
      </c>
      <c r="D44" s="94">
        <v>28244944</v>
      </c>
      <c r="E44" s="94">
        <v>27946351</v>
      </c>
      <c r="F44" s="204">
        <v>26843155</v>
      </c>
      <c r="G44" s="204">
        <v>26749847</v>
      </c>
      <c r="H44" s="94">
        <v>27451735</v>
      </c>
      <c r="I44" s="94">
        <v>27579992</v>
      </c>
      <c r="J44" s="94">
        <v>28062415</v>
      </c>
      <c r="K44" s="94">
        <v>28812777</v>
      </c>
      <c r="L44" s="94">
        <v>27348019</v>
      </c>
      <c r="M44" s="102">
        <v>27109355</v>
      </c>
    </row>
    <row r="45" spans="1:15" x14ac:dyDescent="0.35">
      <c r="A45" s="3" t="s">
        <v>2</v>
      </c>
      <c r="B45" s="101">
        <v>2416045</v>
      </c>
      <c r="C45" s="93">
        <v>2417608</v>
      </c>
      <c r="D45" s="94">
        <v>2338453</v>
      </c>
      <c r="E45" s="93">
        <v>2420259</v>
      </c>
      <c r="F45" s="204">
        <v>2454034</v>
      </c>
      <c r="G45" s="204">
        <v>2093986</v>
      </c>
      <c r="H45" s="93">
        <v>2337059</v>
      </c>
      <c r="I45" s="93">
        <v>2414104</v>
      </c>
      <c r="J45" s="93">
        <v>2003580</v>
      </c>
      <c r="K45" s="93">
        <v>2141368</v>
      </c>
      <c r="L45" s="93">
        <v>2454658</v>
      </c>
      <c r="M45" s="102">
        <v>2019487</v>
      </c>
    </row>
    <row r="46" spans="1:15" x14ac:dyDescent="0.35">
      <c r="A46" s="3" t="s">
        <v>3</v>
      </c>
      <c r="B46" s="101">
        <v>7881110</v>
      </c>
      <c r="C46" s="93">
        <v>7194277</v>
      </c>
      <c r="D46" s="94">
        <v>7958000</v>
      </c>
      <c r="E46" s="93">
        <v>7457346</v>
      </c>
      <c r="F46" s="204">
        <v>8370610</v>
      </c>
      <c r="G46" s="204">
        <v>7895146</v>
      </c>
      <c r="H46" s="93">
        <v>7967750</v>
      </c>
      <c r="I46" s="93">
        <v>7080168</v>
      </c>
      <c r="J46" s="93">
        <v>7614678</v>
      </c>
      <c r="K46" s="93">
        <v>7356813</v>
      </c>
      <c r="L46" s="93">
        <v>6736886</v>
      </c>
      <c r="M46" s="102">
        <v>6614406</v>
      </c>
    </row>
    <row r="47" spans="1:15" x14ac:dyDescent="0.35">
      <c r="A47" s="97" t="s">
        <v>946</v>
      </c>
      <c r="B47" s="103">
        <v>2539791</v>
      </c>
      <c r="C47" s="94">
        <v>2497114</v>
      </c>
      <c r="D47" s="94">
        <v>2513896</v>
      </c>
      <c r="E47" s="94">
        <v>2636781</v>
      </c>
      <c r="F47" s="204">
        <v>2318476</v>
      </c>
      <c r="G47" s="204">
        <v>2422411</v>
      </c>
      <c r="H47" s="94">
        <v>2526842</v>
      </c>
      <c r="I47" s="94">
        <v>2458436</v>
      </c>
      <c r="J47" s="94">
        <v>2436203</v>
      </c>
      <c r="K47" s="94">
        <v>2584489</v>
      </c>
      <c r="L47" s="94">
        <v>2017039</v>
      </c>
      <c r="M47" s="102">
        <v>2033040</v>
      </c>
    </row>
    <row r="48" spans="1:15" ht="15" thickBot="1" x14ac:dyDescent="0.4">
      <c r="A48" s="26" t="s">
        <v>13</v>
      </c>
      <c r="B48" s="105">
        <v>99922119</v>
      </c>
      <c r="C48" s="95">
        <v>100173821</v>
      </c>
      <c r="D48" s="213">
        <v>96429047</v>
      </c>
      <c r="E48" s="95">
        <v>99938863</v>
      </c>
      <c r="F48" s="95">
        <v>101069932</v>
      </c>
      <c r="G48" s="95">
        <v>95553785</v>
      </c>
      <c r="H48" s="95">
        <v>100285140</v>
      </c>
      <c r="I48" s="95">
        <v>102324617</v>
      </c>
      <c r="J48" s="95">
        <v>96202839</v>
      </c>
      <c r="K48" s="95">
        <v>101552660</v>
      </c>
      <c r="L48" s="95">
        <v>102004088</v>
      </c>
      <c r="M48" s="106">
        <v>91320527</v>
      </c>
    </row>
    <row r="49" spans="1:17" ht="15" thickBot="1" x14ac:dyDescent="0.4">
      <c r="A49" s="3"/>
    </row>
    <row r="50" spans="1:17" ht="16" thickBot="1" x14ac:dyDescent="0.4">
      <c r="A50" s="179">
        <v>2014</v>
      </c>
      <c r="B50" s="192">
        <v>41640</v>
      </c>
      <c r="C50" s="91">
        <v>41681</v>
      </c>
      <c r="D50" s="91">
        <v>41709</v>
      </c>
      <c r="E50" s="91">
        <v>41740</v>
      </c>
      <c r="F50" s="91">
        <v>41770</v>
      </c>
      <c r="G50" s="91">
        <v>41801</v>
      </c>
      <c r="H50" s="91">
        <v>41821</v>
      </c>
      <c r="I50" s="91">
        <v>41862</v>
      </c>
      <c r="J50" s="91">
        <v>41893</v>
      </c>
      <c r="K50" s="91">
        <v>41923</v>
      </c>
      <c r="L50" s="91">
        <v>41954</v>
      </c>
      <c r="M50" s="96">
        <v>41984</v>
      </c>
    </row>
    <row r="51" spans="1:17" x14ac:dyDescent="0.35">
      <c r="A51" s="3" t="s">
        <v>0</v>
      </c>
      <c r="B51" s="98">
        <v>41329286</v>
      </c>
      <c r="C51" s="99">
        <v>42421062</v>
      </c>
      <c r="D51" s="212">
        <v>42863515</v>
      </c>
      <c r="E51" s="99">
        <v>43870318</v>
      </c>
      <c r="F51" s="204">
        <v>45888047</v>
      </c>
      <c r="G51" s="204">
        <v>43622015</v>
      </c>
      <c r="H51" s="99">
        <v>49582275</v>
      </c>
      <c r="I51" s="99">
        <v>52986735</v>
      </c>
      <c r="J51" s="99">
        <v>53932934</v>
      </c>
      <c r="K51" s="99">
        <v>53357961</v>
      </c>
      <c r="L51" s="99">
        <v>51563140</v>
      </c>
      <c r="M51" s="100">
        <v>46795789</v>
      </c>
    </row>
    <row r="52" spans="1:17" x14ac:dyDescent="0.35">
      <c r="A52" s="3" t="s">
        <v>1</v>
      </c>
      <c r="B52" s="101">
        <v>7435102</v>
      </c>
      <c r="C52" s="93">
        <v>7862239</v>
      </c>
      <c r="D52" s="94">
        <v>6764298</v>
      </c>
      <c r="E52" s="93">
        <v>7004056</v>
      </c>
      <c r="F52" s="204">
        <v>7397049</v>
      </c>
      <c r="G52" s="204">
        <v>6881254</v>
      </c>
      <c r="H52" s="93">
        <v>7569855</v>
      </c>
      <c r="I52" s="93">
        <v>8069016</v>
      </c>
      <c r="J52" s="93">
        <v>7540856</v>
      </c>
      <c r="K52" s="93">
        <v>8537640</v>
      </c>
      <c r="L52" s="93">
        <v>8271943</v>
      </c>
      <c r="M52" s="102">
        <v>7062789</v>
      </c>
      <c r="O52" s="206"/>
      <c r="P52" s="210"/>
      <c r="Q52" s="210"/>
    </row>
    <row r="53" spans="1:17" x14ac:dyDescent="0.35">
      <c r="A53" s="25" t="s">
        <v>947</v>
      </c>
      <c r="B53" s="103">
        <v>30492694</v>
      </c>
      <c r="C53" s="94">
        <v>29514081</v>
      </c>
      <c r="D53" s="94">
        <v>28810144</v>
      </c>
      <c r="E53" s="94">
        <v>28563937</v>
      </c>
      <c r="F53" s="204">
        <v>28182210</v>
      </c>
      <c r="G53" s="204">
        <v>29596427</v>
      </c>
      <c r="H53" s="94">
        <v>30823247</v>
      </c>
      <c r="I53" s="94">
        <v>30175049</v>
      </c>
      <c r="J53" s="94">
        <v>29156995</v>
      </c>
      <c r="K53" s="94">
        <v>29414111</v>
      </c>
      <c r="L53" s="94">
        <v>28599619</v>
      </c>
      <c r="M53" s="102">
        <v>28296557</v>
      </c>
      <c r="O53" s="210"/>
      <c r="P53" s="210"/>
      <c r="Q53" s="210"/>
    </row>
    <row r="54" spans="1:17" x14ac:dyDescent="0.35">
      <c r="A54" s="3" t="s">
        <v>2</v>
      </c>
      <c r="B54" s="101">
        <v>2152713</v>
      </c>
      <c r="C54" s="93">
        <v>2144621</v>
      </c>
      <c r="D54" s="94">
        <v>1792254</v>
      </c>
      <c r="E54" s="93">
        <v>1830619</v>
      </c>
      <c r="F54" s="204">
        <v>1956002</v>
      </c>
      <c r="G54" s="204">
        <v>1866120</v>
      </c>
      <c r="H54" s="93">
        <v>2120747</v>
      </c>
      <c r="I54" s="93">
        <v>2370391</v>
      </c>
      <c r="J54" s="93">
        <v>2364402</v>
      </c>
      <c r="K54" s="93">
        <v>2437958</v>
      </c>
      <c r="L54" s="93">
        <v>2588571</v>
      </c>
      <c r="M54" s="102">
        <v>2148024</v>
      </c>
      <c r="O54" s="210"/>
      <c r="P54" s="210"/>
      <c r="Q54" s="210"/>
    </row>
    <row r="55" spans="1:17" x14ac:dyDescent="0.35">
      <c r="A55" s="3" t="s">
        <v>3</v>
      </c>
      <c r="B55" s="101">
        <v>7032174</v>
      </c>
      <c r="C55" s="93">
        <v>6668965</v>
      </c>
      <c r="D55" s="94">
        <v>7604005</v>
      </c>
      <c r="E55" s="93">
        <v>7233231</v>
      </c>
      <c r="F55" s="204">
        <v>7788305</v>
      </c>
      <c r="G55" s="204">
        <v>7300172</v>
      </c>
      <c r="H55" s="93">
        <v>8138821</v>
      </c>
      <c r="I55" s="93">
        <v>7578670</v>
      </c>
      <c r="J55" s="93">
        <v>8511983</v>
      </c>
      <c r="K55" s="93">
        <v>8251026</v>
      </c>
      <c r="L55" s="93">
        <v>7161403</v>
      </c>
      <c r="M55" s="102">
        <v>6920018</v>
      </c>
      <c r="O55" s="210"/>
      <c r="P55" s="210"/>
      <c r="Q55" s="210"/>
    </row>
    <row r="56" spans="1:17" x14ac:dyDescent="0.35">
      <c r="A56" s="97" t="s">
        <v>946</v>
      </c>
      <c r="B56" s="103">
        <v>2397502</v>
      </c>
      <c r="C56" s="94">
        <v>2517118</v>
      </c>
      <c r="D56" s="94">
        <v>2542053</v>
      </c>
      <c r="E56" s="94">
        <v>2710531</v>
      </c>
      <c r="F56" s="204">
        <v>2627974</v>
      </c>
      <c r="G56" s="204">
        <v>2686104</v>
      </c>
      <c r="H56" s="94">
        <v>2583113</v>
      </c>
      <c r="I56" s="94">
        <v>2506081</v>
      </c>
      <c r="J56" s="94">
        <v>2674022</v>
      </c>
      <c r="K56" s="94">
        <v>2877653</v>
      </c>
      <c r="L56" s="94">
        <v>2443005</v>
      </c>
      <c r="M56" s="102">
        <v>2432028</v>
      </c>
      <c r="O56" s="210"/>
      <c r="P56" s="210"/>
      <c r="Q56" s="210"/>
    </row>
    <row r="57" spans="1:17" ht="15" thickBot="1" x14ac:dyDescent="0.4">
      <c r="A57" s="26" t="s">
        <v>13</v>
      </c>
      <c r="B57" s="105">
        <v>90839471</v>
      </c>
      <c r="C57" s="95">
        <v>91128086</v>
      </c>
      <c r="D57" s="213">
        <v>90376269</v>
      </c>
      <c r="E57" s="95">
        <v>91212692</v>
      </c>
      <c r="F57" s="95">
        <v>93839557</v>
      </c>
      <c r="G57" s="95">
        <v>91952092</v>
      </c>
      <c r="H57" s="95">
        <v>100818058</v>
      </c>
      <c r="I57" s="95">
        <v>103685942</v>
      </c>
      <c r="J57" s="95">
        <v>104181192</v>
      </c>
      <c r="K57" s="95">
        <v>104876349</v>
      </c>
      <c r="L57" s="95">
        <v>100627681</v>
      </c>
      <c r="M57" s="106">
        <v>93655205</v>
      </c>
      <c r="O57" s="210"/>
      <c r="P57" s="210"/>
      <c r="Q57" s="210"/>
    </row>
    <row r="58" spans="1:17" ht="15" thickBot="1" x14ac:dyDescent="0.4">
      <c r="A58" s="3"/>
      <c r="B58" s="333" t="s">
        <v>672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O58" s="210"/>
      <c r="P58" s="210"/>
      <c r="Q58" s="210"/>
    </row>
    <row r="59" spans="1:17" ht="16" thickBot="1" x14ac:dyDescent="0.4">
      <c r="A59" s="179">
        <v>2013</v>
      </c>
      <c r="B59" s="192">
        <v>41275</v>
      </c>
      <c r="C59" s="91">
        <v>41316</v>
      </c>
      <c r="D59" s="91">
        <v>41344</v>
      </c>
      <c r="E59" s="91">
        <v>41375</v>
      </c>
      <c r="F59" s="91">
        <v>41405</v>
      </c>
      <c r="G59" s="91">
        <v>41436</v>
      </c>
      <c r="H59" s="91">
        <v>41456</v>
      </c>
      <c r="I59" s="91">
        <v>41497</v>
      </c>
      <c r="J59" s="91">
        <v>41528</v>
      </c>
      <c r="K59" s="91">
        <v>41558</v>
      </c>
      <c r="L59" s="91">
        <v>41589</v>
      </c>
      <c r="M59" s="96">
        <v>41619</v>
      </c>
    </row>
    <row r="60" spans="1:17" x14ac:dyDescent="0.35">
      <c r="A60" s="3" t="s">
        <v>0</v>
      </c>
      <c r="B60" s="98">
        <v>30683030</v>
      </c>
      <c r="C60" s="99">
        <v>32327217</v>
      </c>
      <c r="D60" s="212">
        <v>29336003</v>
      </c>
      <c r="E60" s="99">
        <v>31942485</v>
      </c>
      <c r="F60" s="204">
        <v>36092371</v>
      </c>
      <c r="G60" s="204">
        <v>36213995</v>
      </c>
      <c r="H60" s="99">
        <v>37875734</v>
      </c>
      <c r="I60" s="99">
        <v>41377467</v>
      </c>
      <c r="J60" s="99">
        <v>40111960</v>
      </c>
      <c r="K60" s="99">
        <v>41691674</v>
      </c>
      <c r="L60" s="99">
        <v>42738793</v>
      </c>
      <c r="M60" s="100">
        <v>36687609</v>
      </c>
    </row>
    <row r="61" spans="1:17" ht="17.149999999999999" customHeight="1" x14ac:dyDescent="0.35">
      <c r="A61" s="3" t="s">
        <v>1</v>
      </c>
      <c r="B61" s="101">
        <v>6626755</v>
      </c>
      <c r="C61" s="93">
        <v>7274849</v>
      </c>
      <c r="D61" s="94">
        <v>6832297</v>
      </c>
      <c r="E61" s="93">
        <v>7059263</v>
      </c>
      <c r="F61" s="204">
        <v>8151464</v>
      </c>
      <c r="G61" s="204">
        <v>6670386</v>
      </c>
      <c r="H61" s="93">
        <v>7042544</v>
      </c>
      <c r="I61" s="93">
        <v>7333522</v>
      </c>
      <c r="J61" s="93">
        <v>6719849</v>
      </c>
      <c r="K61" s="93">
        <v>7598084</v>
      </c>
      <c r="L61" s="93">
        <v>7666794</v>
      </c>
      <c r="M61" s="102">
        <v>6609628</v>
      </c>
    </row>
    <row r="62" spans="1:17" ht="17.149999999999999" customHeight="1" x14ac:dyDescent="0.35">
      <c r="A62" s="25" t="s">
        <v>947</v>
      </c>
      <c r="B62" s="103">
        <v>29160135</v>
      </c>
      <c r="C62" s="94">
        <v>29320630</v>
      </c>
      <c r="D62" s="94">
        <v>30266944</v>
      </c>
      <c r="E62" s="94">
        <v>31455585</v>
      </c>
      <c r="F62" s="204">
        <v>31340685</v>
      </c>
      <c r="G62" s="204">
        <v>31653737</v>
      </c>
      <c r="H62" s="94">
        <v>31668320</v>
      </c>
      <c r="I62" s="94">
        <v>31288627</v>
      </c>
      <c r="J62" s="94">
        <v>30971143</v>
      </c>
      <c r="K62" s="94">
        <v>31137456</v>
      </c>
      <c r="L62" s="94">
        <v>29888089</v>
      </c>
      <c r="M62" s="102">
        <v>29763683</v>
      </c>
      <c r="N62" s="203"/>
      <c r="O62" s="206"/>
    </row>
    <row r="63" spans="1:17" ht="17.149999999999999" customHeight="1" x14ac:dyDescent="0.35">
      <c r="A63" s="3" t="s">
        <v>2</v>
      </c>
      <c r="B63" s="101">
        <v>2066549</v>
      </c>
      <c r="C63" s="93">
        <v>2274817</v>
      </c>
      <c r="D63" s="94">
        <v>2096077</v>
      </c>
      <c r="E63" s="93">
        <v>2064258</v>
      </c>
      <c r="F63" s="204">
        <v>2266512</v>
      </c>
      <c r="G63" s="204">
        <v>1697872</v>
      </c>
      <c r="H63" s="93">
        <v>1899893</v>
      </c>
      <c r="I63" s="93">
        <v>1937129</v>
      </c>
      <c r="J63" s="93">
        <v>1825752</v>
      </c>
      <c r="K63" s="93">
        <v>2038775</v>
      </c>
      <c r="L63" s="93">
        <v>2175332</v>
      </c>
      <c r="M63" s="102">
        <v>1977005</v>
      </c>
      <c r="N63" s="203"/>
      <c r="O63" s="206"/>
    </row>
    <row r="64" spans="1:17" ht="17.149999999999999" customHeight="1" x14ac:dyDescent="0.35">
      <c r="A64" s="3" t="s">
        <v>3</v>
      </c>
      <c r="B64" s="101">
        <v>7326920</v>
      </c>
      <c r="C64" s="93">
        <v>6712512</v>
      </c>
      <c r="D64" s="94">
        <v>7463979</v>
      </c>
      <c r="E64" s="93">
        <v>7066270</v>
      </c>
      <c r="F64" s="204">
        <v>7806501</v>
      </c>
      <c r="G64" s="204">
        <v>6992494</v>
      </c>
      <c r="H64" s="93">
        <v>7313588</v>
      </c>
      <c r="I64" s="93">
        <v>7051153</v>
      </c>
      <c r="J64" s="93">
        <v>7477732</v>
      </c>
      <c r="K64" s="93">
        <v>7308274</v>
      </c>
      <c r="L64" s="93">
        <v>6290390</v>
      </c>
      <c r="M64" s="102">
        <v>6230660</v>
      </c>
      <c r="N64" s="203"/>
      <c r="O64" s="206"/>
    </row>
    <row r="65" spans="1:15" ht="17.149999999999999" customHeight="1" x14ac:dyDescent="0.35">
      <c r="A65" s="97" t="s">
        <v>881</v>
      </c>
      <c r="B65" s="103">
        <v>2212608</v>
      </c>
      <c r="C65" s="94">
        <v>2412745</v>
      </c>
      <c r="D65" s="94">
        <v>2445548</v>
      </c>
      <c r="E65" s="94">
        <v>2734621</v>
      </c>
      <c r="F65" s="204">
        <v>2486404</v>
      </c>
      <c r="G65" s="204">
        <v>2673419</v>
      </c>
      <c r="H65" s="94">
        <v>2664551</v>
      </c>
      <c r="I65" s="94">
        <v>2637127</v>
      </c>
      <c r="J65" s="94">
        <v>2594936</v>
      </c>
      <c r="K65" s="94">
        <v>2713001</v>
      </c>
      <c r="L65" s="94">
        <v>2382778</v>
      </c>
      <c r="M65" s="102">
        <v>2457726</v>
      </c>
      <c r="N65" s="203"/>
      <c r="O65" s="206"/>
    </row>
    <row r="66" spans="1:15" ht="17.149999999999999" customHeight="1" thickBot="1" x14ac:dyDescent="0.4">
      <c r="A66" s="26" t="s">
        <v>13</v>
      </c>
      <c r="B66" s="105">
        <v>78075997</v>
      </c>
      <c r="C66" s="95">
        <v>80322770</v>
      </c>
      <c r="D66" s="213">
        <v>78440848</v>
      </c>
      <c r="E66" s="95">
        <v>82322482</v>
      </c>
      <c r="F66" s="95">
        <v>88143937</v>
      </c>
      <c r="G66" s="95">
        <v>85901903</v>
      </c>
      <c r="H66" s="95">
        <v>88464630</v>
      </c>
      <c r="I66" s="95">
        <v>91625025</v>
      </c>
      <c r="J66" s="95">
        <v>89701372</v>
      </c>
      <c r="K66" s="95">
        <v>92487264</v>
      </c>
      <c r="L66" s="95">
        <v>91142176</v>
      </c>
      <c r="M66" s="106">
        <v>83726311</v>
      </c>
      <c r="N66" s="203"/>
      <c r="O66" s="206"/>
    </row>
    <row r="67" spans="1:15" ht="17.149999999999999" customHeight="1" thickBot="1" x14ac:dyDescent="0.4">
      <c r="A67" s="3"/>
      <c r="N67" s="203"/>
      <c r="O67" s="206"/>
    </row>
    <row r="68" spans="1:15" ht="17.149999999999999" customHeight="1" thickBot="1" x14ac:dyDescent="0.4">
      <c r="A68" s="179">
        <v>2012</v>
      </c>
      <c r="B68" s="192">
        <v>40909</v>
      </c>
      <c r="C68" s="91">
        <v>40950</v>
      </c>
      <c r="D68" s="91">
        <v>40979</v>
      </c>
      <c r="E68" s="91">
        <v>41010</v>
      </c>
      <c r="F68" s="91">
        <v>41040</v>
      </c>
      <c r="G68" s="91">
        <v>41071</v>
      </c>
      <c r="H68" s="91">
        <v>41091</v>
      </c>
      <c r="I68" s="91">
        <v>41132</v>
      </c>
      <c r="J68" s="91">
        <v>41163</v>
      </c>
      <c r="K68" s="91">
        <v>41193</v>
      </c>
      <c r="L68" s="91">
        <v>41224</v>
      </c>
      <c r="M68" s="96">
        <v>41254</v>
      </c>
    </row>
    <row r="69" spans="1:15" ht="17.149999999999999" customHeight="1" x14ac:dyDescent="0.35">
      <c r="A69" s="3" t="s">
        <v>0</v>
      </c>
      <c r="B69" s="98">
        <v>33890141</v>
      </c>
      <c r="C69" s="99">
        <v>37418906</v>
      </c>
      <c r="D69" s="99">
        <v>34660635</v>
      </c>
      <c r="E69" s="99">
        <v>36095792</v>
      </c>
      <c r="F69" s="204">
        <v>36662829</v>
      </c>
      <c r="G69" s="99">
        <v>30583586</v>
      </c>
      <c r="H69" s="99">
        <v>31071939</v>
      </c>
      <c r="I69" s="99">
        <v>31313976</v>
      </c>
      <c r="J69" s="99">
        <v>28530308</v>
      </c>
      <c r="K69" s="99">
        <v>30656468</v>
      </c>
      <c r="L69" s="99">
        <v>30474656</v>
      </c>
      <c r="M69" s="100">
        <v>25499893</v>
      </c>
    </row>
    <row r="70" spans="1:15" ht="17.149999999999999" customHeight="1" x14ac:dyDescent="0.35">
      <c r="A70" s="3" t="s">
        <v>1</v>
      </c>
      <c r="B70" s="101">
        <v>5441249</v>
      </c>
      <c r="C70" s="93">
        <v>6054626</v>
      </c>
      <c r="D70" s="93">
        <v>5910955</v>
      </c>
      <c r="E70" s="93">
        <v>5942009</v>
      </c>
      <c r="F70" s="204">
        <v>6560168</v>
      </c>
      <c r="G70" s="93">
        <v>5990694</v>
      </c>
      <c r="H70" s="93">
        <v>5955584</v>
      </c>
      <c r="I70" s="93">
        <v>6520461</v>
      </c>
      <c r="J70" s="93">
        <v>6034302</v>
      </c>
      <c r="K70" s="93">
        <v>6314722</v>
      </c>
      <c r="L70" s="93">
        <v>6607504</v>
      </c>
      <c r="M70" s="102">
        <v>5761961</v>
      </c>
    </row>
    <row r="71" spans="1:15" ht="17.149999999999999" customHeight="1" x14ac:dyDescent="0.35">
      <c r="A71" s="25" t="s">
        <v>71</v>
      </c>
      <c r="B71" s="103">
        <v>37027547</v>
      </c>
      <c r="C71" s="94">
        <v>37676600</v>
      </c>
      <c r="D71" s="94">
        <v>37468283</v>
      </c>
      <c r="E71" s="94">
        <v>37076075</v>
      </c>
      <c r="F71" s="204">
        <v>36341327</v>
      </c>
      <c r="G71" s="94">
        <v>35939951</v>
      </c>
      <c r="H71" s="94">
        <v>34755116</v>
      </c>
      <c r="I71" s="94">
        <v>34223318</v>
      </c>
      <c r="J71" s="94">
        <v>32392025</v>
      </c>
      <c r="K71" s="94">
        <v>31641047</v>
      </c>
      <c r="L71" s="94">
        <v>29603490</v>
      </c>
      <c r="M71" s="102">
        <v>28340805</v>
      </c>
    </row>
    <row r="72" spans="1:15" ht="17.149999999999999" customHeight="1" x14ac:dyDescent="0.35">
      <c r="A72" s="3" t="s">
        <v>2</v>
      </c>
      <c r="B72" s="101">
        <v>1824635</v>
      </c>
      <c r="C72" s="93">
        <v>1918376</v>
      </c>
      <c r="D72" s="93">
        <v>1719747</v>
      </c>
      <c r="E72" s="93">
        <v>1892080</v>
      </c>
      <c r="F72" s="204">
        <v>2143344</v>
      </c>
      <c r="G72" s="93">
        <v>1681624</v>
      </c>
      <c r="H72" s="93">
        <v>1788594</v>
      </c>
      <c r="I72" s="93">
        <v>2030633</v>
      </c>
      <c r="J72" s="93">
        <v>1925389</v>
      </c>
      <c r="K72" s="93">
        <v>1887952</v>
      </c>
      <c r="L72" s="93">
        <v>2007552</v>
      </c>
      <c r="M72" s="102">
        <v>1833895</v>
      </c>
    </row>
    <row r="73" spans="1:15" ht="17.149999999999999" customHeight="1" x14ac:dyDescent="0.35">
      <c r="A73" s="3" t="s">
        <v>3</v>
      </c>
      <c r="B73" s="101">
        <v>6865990</v>
      </c>
      <c r="C73" s="93">
        <v>6556606</v>
      </c>
      <c r="D73" s="93">
        <v>7774999</v>
      </c>
      <c r="E73" s="93">
        <v>7650965</v>
      </c>
      <c r="F73" s="204">
        <v>8000130</v>
      </c>
      <c r="G73" s="93">
        <v>7149818</v>
      </c>
      <c r="H73" s="93">
        <v>8298213</v>
      </c>
      <c r="I73" s="93">
        <v>8136235</v>
      </c>
      <c r="J73" s="93">
        <v>8398084</v>
      </c>
      <c r="K73" s="93">
        <v>7883285</v>
      </c>
      <c r="L73" s="93">
        <v>6602935</v>
      </c>
      <c r="M73" s="102">
        <v>6467808</v>
      </c>
    </row>
    <row r="74" spans="1:15" ht="17.149999999999999" customHeight="1" x14ac:dyDescent="0.35">
      <c r="A74" s="97" t="s">
        <v>881</v>
      </c>
      <c r="B74" s="103">
        <v>2003581</v>
      </c>
      <c r="C74" s="94">
        <v>2220066</v>
      </c>
      <c r="D74" s="94">
        <v>2147005</v>
      </c>
      <c r="E74" s="94">
        <v>2244048</v>
      </c>
      <c r="F74" s="204">
        <v>2264959</v>
      </c>
      <c r="G74" s="94">
        <v>2243948</v>
      </c>
      <c r="H74" s="94">
        <v>2135361</v>
      </c>
      <c r="I74" s="94">
        <v>2242570</v>
      </c>
      <c r="J74" s="94">
        <v>2398667</v>
      </c>
      <c r="K74" s="94">
        <v>2459482</v>
      </c>
      <c r="L74" s="94">
        <v>2009470</v>
      </c>
      <c r="M74" s="102">
        <v>2036375</v>
      </c>
    </row>
    <row r="75" spans="1:15" ht="17.149999999999999" customHeight="1" thickBot="1" x14ac:dyDescent="0.4">
      <c r="A75" s="26" t="s">
        <v>13</v>
      </c>
      <c r="B75" s="105">
        <v>87053143</v>
      </c>
      <c r="C75" s="95">
        <v>91845180</v>
      </c>
      <c r="D75" s="95">
        <v>89681624</v>
      </c>
      <c r="E75" s="95">
        <v>90900969</v>
      </c>
      <c r="F75" s="95">
        <v>91972757</v>
      </c>
      <c r="G75" s="95">
        <v>83589621</v>
      </c>
      <c r="H75" s="95">
        <v>84004807</v>
      </c>
      <c r="I75" s="95">
        <v>84467193</v>
      </c>
      <c r="J75" s="95">
        <v>79678775</v>
      </c>
      <c r="K75" s="95">
        <v>80842956</v>
      </c>
      <c r="L75" s="95">
        <v>77305607</v>
      </c>
      <c r="M75" s="106">
        <v>69940737</v>
      </c>
    </row>
    <row r="76" spans="1:15" ht="17.149999999999999" customHeight="1" thickBot="1" x14ac:dyDescent="0.4">
      <c r="A76" s="26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5" ht="17.149999999999999" customHeight="1" thickBot="1" x14ac:dyDescent="0.4">
      <c r="A77" s="179">
        <v>2011</v>
      </c>
      <c r="B77" s="192">
        <v>40544</v>
      </c>
      <c r="C77" s="91">
        <v>40585</v>
      </c>
      <c r="D77" s="91">
        <v>40613</v>
      </c>
      <c r="E77" s="91">
        <v>40644</v>
      </c>
      <c r="F77" s="91">
        <v>40674</v>
      </c>
      <c r="G77" s="91">
        <v>40705</v>
      </c>
      <c r="H77" s="91">
        <v>40725</v>
      </c>
      <c r="I77" s="91">
        <v>40766</v>
      </c>
      <c r="J77" s="91">
        <v>40797</v>
      </c>
      <c r="K77" s="91">
        <v>40827</v>
      </c>
      <c r="L77" s="91">
        <v>40858</v>
      </c>
      <c r="M77" s="96">
        <v>40888</v>
      </c>
    </row>
    <row r="78" spans="1:15" ht="17.149999999999999" customHeight="1" x14ac:dyDescent="0.35">
      <c r="A78" s="3" t="s">
        <v>0</v>
      </c>
      <c r="B78" s="98">
        <v>34820496</v>
      </c>
      <c r="C78" s="99">
        <v>38014200</v>
      </c>
      <c r="D78" s="99">
        <v>36154731</v>
      </c>
      <c r="E78" s="99">
        <v>39231643</v>
      </c>
      <c r="F78" s="169">
        <v>41624423</v>
      </c>
      <c r="G78" s="99">
        <v>40339363</v>
      </c>
      <c r="H78" s="99">
        <v>42655000</v>
      </c>
      <c r="I78" s="99">
        <v>43938680</v>
      </c>
      <c r="J78" s="99">
        <v>36904404</v>
      </c>
      <c r="K78" s="99">
        <v>36335271</v>
      </c>
      <c r="L78" s="99">
        <v>35914223</v>
      </c>
      <c r="M78" s="100">
        <v>28870361</v>
      </c>
    </row>
    <row r="79" spans="1:15" ht="17.149999999999999" customHeight="1" x14ac:dyDescent="0.35">
      <c r="A79" s="3" t="s">
        <v>1</v>
      </c>
      <c r="B79" s="101">
        <v>5403169</v>
      </c>
      <c r="C79" s="93">
        <v>5871352</v>
      </c>
      <c r="D79" s="93">
        <v>5441910</v>
      </c>
      <c r="E79" s="93">
        <v>5707301</v>
      </c>
      <c r="F79" s="169">
        <v>5774535</v>
      </c>
      <c r="G79" s="93">
        <v>5308801</v>
      </c>
      <c r="H79" s="93">
        <v>5742113</v>
      </c>
      <c r="I79" s="93">
        <v>7373643</v>
      </c>
      <c r="J79" s="93">
        <v>6299550</v>
      </c>
      <c r="K79" s="93">
        <v>6029875</v>
      </c>
      <c r="L79" s="93">
        <v>6194062</v>
      </c>
      <c r="M79" s="102">
        <v>4978575</v>
      </c>
    </row>
    <row r="80" spans="1:15" ht="17.149999999999999" customHeight="1" x14ac:dyDescent="0.35">
      <c r="A80" s="25" t="s">
        <v>71</v>
      </c>
      <c r="B80" s="103">
        <v>38612871</v>
      </c>
      <c r="C80" s="94">
        <v>38167036</v>
      </c>
      <c r="D80" s="94">
        <v>38579945</v>
      </c>
      <c r="E80" s="94">
        <v>38910103</v>
      </c>
      <c r="F80" s="169">
        <v>37796704</v>
      </c>
      <c r="G80" s="94">
        <v>37891610</v>
      </c>
      <c r="H80" s="94">
        <v>37215598</v>
      </c>
      <c r="I80" s="94">
        <v>37301901</v>
      </c>
      <c r="J80" s="94">
        <v>36252547</v>
      </c>
      <c r="K80" s="94">
        <v>36773976</v>
      </c>
      <c r="L80" s="94">
        <v>35672232</v>
      </c>
      <c r="M80" s="102">
        <v>34862669</v>
      </c>
    </row>
    <row r="81" spans="1:13" ht="17.149999999999999" customHeight="1" x14ac:dyDescent="0.35">
      <c r="A81" s="3" t="s">
        <v>2</v>
      </c>
      <c r="B81" s="101">
        <v>1572062</v>
      </c>
      <c r="C81" s="93">
        <v>1738315</v>
      </c>
      <c r="D81" s="93">
        <v>1600014</v>
      </c>
      <c r="E81" s="93">
        <v>1744928</v>
      </c>
      <c r="F81" s="169">
        <v>1702014</v>
      </c>
      <c r="G81" s="93">
        <v>1375682</v>
      </c>
      <c r="H81" s="93">
        <v>1523270</v>
      </c>
      <c r="I81" s="93">
        <v>1514141</v>
      </c>
      <c r="J81" s="93">
        <v>1500239</v>
      </c>
      <c r="K81" s="93">
        <v>1632205</v>
      </c>
      <c r="L81" s="93">
        <v>1798062</v>
      </c>
      <c r="M81" s="102">
        <v>1600883</v>
      </c>
    </row>
    <row r="82" spans="1:13" ht="17.149999999999999" customHeight="1" x14ac:dyDescent="0.35">
      <c r="A82" s="3" t="s">
        <v>3</v>
      </c>
      <c r="B82" s="101">
        <v>8698028</v>
      </c>
      <c r="C82" s="93">
        <v>8015387</v>
      </c>
      <c r="D82" s="93">
        <v>8743702</v>
      </c>
      <c r="E82" s="93">
        <v>7948334</v>
      </c>
      <c r="F82" s="169">
        <v>8257936</v>
      </c>
      <c r="G82" s="93">
        <v>6971266</v>
      </c>
      <c r="H82" s="93">
        <v>7286181</v>
      </c>
      <c r="I82" s="93">
        <v>7447967</v>
      </c>
      <c r="J82" s="93">
        <v>7876888</v>
      </c>
      <c r="K82" s="93">
        <v>7440738</v>
      </c>
      <c r="L82" s="93">
        <v>6173358</v>
      </c>
      <c r="M82" s="102">
        <v>6089383</v>
      </c>
    </row>
    <row r="83" spans="1:13" ht="17.149999999999999" customHeight="1" x14ac:dyDescent="0.35">
      <c r="A83" s="97" t="s">
        <v>882</v>
      </c>
      <c r="B83" s="103">
        <v>1867202</v>
      </c>
      <c r="C83" s="94">
        <v>2042302</v>
      </c>
      <c r="D83" s="94">
        <v>1942010</v>
      </c>
      <c r="E83" s="94">
        <v>2141934</v>
      </c>
      <c r="F83" s="169">
        <v>1993402</v>
      </c>
      <c r="G83" s="94">
        <v>2049423</v>
      </c>
      <c r="H83" s="94">
        <v>2146509</v>
      </c>
      <c r="I83" s="94">
        <v>2348010</v>
      </c>
      <c r="J83" s="94">
        <v>2282376</v>
      </c>
      <c r="K83" s="94">
        <v>2286861</v>
      </c>
      <c r="L83" s="94">
        <v>1805708</v>
      </c>
      <c r="M83" s="102">
        <v>1915666</v>
      </c>
    </row>
    <row r="84" spans="1:13" ht="17.149999999999999" customHeight="1" thickBot="1" x14ac:dyDescent="0.4">
      <c r="A84" s="26" t="s">
        <v>13</v>
      </c>
      <c r="B84" s="105">
        <v>90973828</v>
      </c>
      <c r="C84" s="95">
        <v>93848592</v>
      </c>
      <c r="D84" s="95">
        <v>92462312</v>
      </c>
      <c r="E84" s="95">
        <v>95684243</v>
      </c>
      <c r="F84" s="95">
        <v>97149014</v>
      </c>
      <c r="G84" s="95">
        <v>93936145</v>
      </c>
      <c r="H84" s="95">
        <v>96568671</v>
      </c>
      <c r="I84" s="95">
        <v>99924342</v>
      </c>
      <c r="J84" s="95">
        <v>91116004</v>
      </c>
      <c r="K84" s="95">
        <f>SUM(K78:K83)</f>
        <v>90498926</v>
      </c>
      <c r="L84" s="95">
        <v>87557645</v>
      </c>
      <c r="M84" s="106">
        <f>SUM(M78:M83)</f>
        <v>78317537</v>
      </c>
    </row>
    <row r="85" spans="1:13" ht="17.149999999999999" customHeight="1" thickBot="1" x14ac:dyDescent="0.4">
      <c r="A85" s="26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spans="1:13" ht="17.149999999999999" customHeight="1" thickBot="1" x14ac:dyDescent="0.4">
      <c r="A86" s="179">
        <v>2010</v>
      </c>
      <c r="B86" s="192">
        <v>40179</v>
      </c>
      <c r="C86" s="91">
        <v>40219</v>
      </c>
      <c r="D86" s="91">
        <v>40238</v>
      </c>
      <c r="E86" s="91">
        <v>40278</v>
      </c>
      <c r="F86" s="91">
        <v>40308</v>
      </c>
      <c r="G86" s="91">
        <v>40339</v>
      </c>
      <c r="H86" s="91">
        <v>40369</v>
      </c>
      <c r="I86" s="91">
        <v>40400</v>
      </c>
      <c r="J86" s="91">
        <v>40431</v>
      </c>
      <c r="K86" s="91">
        <v>40452</v>
      </c>
      <c r="L86" s="91">
        <v>40483</v>
      </c>
      <c r="M86" s="96">
        <v>40513</v>
      </c>
    </row>
    <row r="87" spans="1:13" ht="17.149999999999999" customHeight="1" x14ac:dyDescent="0.35">
      <c r="A87" s="3" t="s">
        <v>0</v>
      </c>
      <c r="B87" s="98">
        <v>33261709</v>
      </c>
      <c r="C87" s="99">
        <v>34845146</v>
      </c>
      <c r="D87" s="99">
        <v>32906842</v>
      </c>
      <c r="E87" s="99">
        <v>36669471</v>
      </c>
      <c r="F87" s="99">
        <v>35961768</v>
      </c>
      <c r="G87" s="99">
        <v>32245733</v>
      </c>
      <c r="H87" s="99">
        <v>34126658</v>
      </c>
      <c r="I87" s="99">
        <v>36316800</v>
      </c>
      <c r="J87" s="99">
        <v>32958806</v>
      </c>
      <c r="K87" s="169">
        <v>35121249</v>
      </c>
      <c r="L87" s="169">
        <v>35218141</v>
      </c>
      <c r="M87" s="100">
        <v>30900971</v>
      </c>
    </row>
    <row r="88" spans="1:13" ht="17.149999999999999" customHeight="1" x14ac:dyDescent="0.35">
      <c r="A88" s="3" t="s">
        <v>1</v>
      </c>
      <c r="B88" s="101">
        <v>5065461</v>
      </c>
      <c r="C88" s="93">
        <v>5315531</v>
      </c>
      <c r="D88" s="93">
        <v>4537689</v>
      </c>
      <c r="E88" s="93">
        <v>5181327</v>
      </c>
      <c r="F88" s="93">
        <v>5378671</v>
      </c>
      <c r="G88" s="93">
        <v>5091746</v>
      </c>
      <c r="H88" s="93">
        <v>5250204</v>
      </c>
      <c r="I88" s="93">
        <v>5576462</v>
      </c>
      <c r="J88" s="93">
        <v>5192131</v>
      </c>
      <c r="K88" s="169">
        <v>5444491</v>
      </c>
      <c r="L88" s="169">
        <v>5742802</v>
      </c>
      <c r="M88" s="102">
        <v>4761228</v>
      </c>
    </row>
    <row r="89" spans="1:13" ht="17.149999999999999" customHeight="1" x14ac:dyDescent="0.35">
      <c r="A89" s="25" t="s">
        <v>71</v>
      </c>
      <c r="B89" s="103">
        <v>38367583</v>
      </c>
      <c r="C89" s="94">
        <v>38496678</v>
      </c>
      <c r="D89" s="94">
        <v>39093263</v>
      </c>
      <c r="E89" s="94">
        <v>39570262</v>
      </c>
      <c r="F89" s="94">
        <v>39548591</v>
      </c>
      <c r="G89" s="94">
        <v>39610452</v>
      </c>
      <c r="H89" s="94">
        <v>40693320</v>
      </c>
      <c r="I89" s="94">
        <v>41155727</v>
      </c>
      <c r="J89" s="93">
        <v>40772140</v>
      </c>
      <c r="K89" s="169">
        <v>40911126</v>
      </c>
      <c r="L89" s="94">
        <v>38974498</v>
      </c>
      <c r="M89" s="102">
        <v>38007869</v>
      </c>
    </row>
    <row r="90" spans="1:13" ht="17.149999999999999" customHeight="1" x14ac:dyDescent="0.35">
      <c r="A90" s="3" t="s">
        <v>2</v>
      </c>
      <c r="B90" s="101">
        <v>1295505</v>
      </c>
      <c r="C90" s="93">
        <v>1531133</v>
      </c>
      <c r="D90" s="93">
        <v>1584006</v>
      </c>
      <c r="E90" s="93">
        <v>1779659</v>
      </c>
      <c r="F90" s="93">
        <v>1843964</v>
      </c>
      <c r="G90" s="93">
        <v>1433471</v>
      </c>
      <c r="H90" s="93">
        <v>1542378</v>
      </c>
      <c r="I90" s="93">
        <v>1649755</v>
      </c>
      <c r="J90" s="93">
        <v>1549671</v>
      </c>
      <c r="K90" s="169">
        <v>1604356</v>
      </c>
      <c r="L90" s="169">
        <v>1607371</v>
      </c>
      <c r="M90" s="102">
        <v>1405825</v>
      </c>
    </row>
    <row r="91" spans="1:13" ht="17.149999999999999" customHeight="1" x14ac:dyDescent="0.35">
      <c r="A91" s="3" t="s">
        <v>3</v>
      </c>
      <c r="B91" s="101">
        <v>5638241</v>
      </c>
      <c r="C91" s="93">
        <v>5276016</v>
      </c>
      <c r="D91" s="93">
        <v>6088623</v>
      </c>
      <c r="E91" s="93">
        <v>5998979</v>
      </c>
      <c r="F91" s="93">
        <v>6301766</v>
      </c>
      <c r="G91" s="93">
        <v>5605750</v>
      </c>
      <c r="H91" s="93">
        <v>6248422</v>
      </c>
      <c r="I91" s="93">
        <v>6614701</v>
      </c>
      <c r="J91" s="93">
        <v>7660697</v>
      </c>
      <c r="K91" s="169">
        <v>8122621</v>
      </c>
      <c r="L91" s="169">
        <v>7361829</v>
      </c>
      <c r="M91" s="102">
        <v>7778506</v>
      </c>
    </row>
    <row r="92" spans="1:13" ht="17.149999999999999" customHeight="1" x14ac:dyDescent="0.35">
      <c r="A92" s="97" t="s">
        <v>882</v>
      </c>
      <c r="B92" s="103">
        <v>1566119</v>
      </c>
      <c r="C92" s="94">
        <v>1615272</v>
      </c>
      <c r="D92" s="94">
        <v>1615317</v>
      </c>
      <c r="E92" s="94">
        <v>1761019</v>
      </c>
      <c r="F92" s="94">
        <v>1725607</v>
      </c>
      <c r="G92" s="94">
        <v>1856735</v>
      </c>
      <c r="H92" s="94">
        <v>1726263</v>
      </c>
      <c r="I92" s="94">
        <v>1872423</v>
      </c>
      <c r="J92" s="191">
        <v>2042678</v>
      </c>
      <c r="K92" s="169">
        <v>2277343</v>
      </c>
      <c r="L92" s="169">
        <v>1905011</v>
      </c>
      <c r="M92" s="102">
        <v>2018877</v>
      </c>
    </row>
    <row r="93" spans="1:13" ht="17.149999999999999" customHeight="1" thickBot="1" x14ac:dyDescent="0.4">
      <c r="A93" s="26" t="s">
        <v>13</v>
      </c>
      <c r="B93" s="105">
        <v>85194618</v>
      </c>
      <c r="C93" s="95">
        <v>87079776</v>
      </c>
      <c r="D93" s="95">
        <v>85825740</v>
      </c>
      <c r="E93" s="95">
        <v>90960717</v>
      </c>
      <c r="F93" s="95">
        <v>90760367</v>
      </c>
      <c r="G93" s="95">
        <v>85843887</v>
      </c>
      <c r="H93" s="95">
        <v>89587245</v>
      </c>
      <c r="I93" s="95">
        <v>93185868</v>
      </c>
      <c r="J93" s="95">
        <v>90176123</v>
      </c>
      <c r="K93" s="95">
        <v>93481186</v>
      </c>
      <c r="L93" s="95">
        <v>90809652</v>
      </c>
      <c r="M93" s="106">
        <v>84873276</v>
      </c>
    </row>
    <row r="94" spans="1:13" ht="17.149999999999999" customHeight="1" thickBot="1" x14ac:dyDescent="0.4">
      <c r="A94" s="26"/>
      <c r="B94" s="189"/>
      <c r="C94" s="189"/>
      <c r="D94" s="189"/>
      <c r="E94" s="189"/>
      <c r="F94" s="189"/>
      <c r="G94" s="189"/>
      <c r="H94" s="190"/>
      <c r="I94" s="189"/>
      <c r="J94" s="189"/>
      <c r="K94" s="189"/>
      <c r="L94" s="189"/>
      <c r="M94" s="189"/>
    </row>
    <row r="95" spans="1:13" ht="16" thickBot="1" x14ac:dyDescent="0.4">
      <c r="A95" s="179">
        <v>2009</v>
      </c>
      <c r="B95" s="192">
        <v>39814</v>
      </c>
      <c r="C95" s="91">
        <v>39845</v>
      </c>
      <c r="D95" s="91">
        <v>39873</v>
      </c>
      <c r="E95" s="91">
        <v>39904</v>
      </c>
      <c r="F95" s="91">
        <v>39934</v>
      </c>
      <c r="G95" s="91">
        <v>39965</v>
      </c>
      <c r="H95" s="91">
        <v>39995</v>
      </c>
      <c r="I95" s="91">
        <v>40026</v>
      </c>
      <c r="J95" s="91">
        <v>40057</v>
      </c>
      <c r="K95" s="91">
        <v>40087</v>
      </c>
      <c r="L95" s="91">
        <v>40126</v>
      </c>
      <c r="M95" s="96">
        <v>40148</v>
      </c>
    </row>
    <row r="96" spans="1:13" x14ac:dyDescent="0.35">
      <c r="A96" s="3" t="s">
        <v>0</v>
      </c>
      <c r="B96" s="98">
        <v>29120339</v>
      </c>
      <c r="C96" s="99">
        <v>30141936</v>
      </c>
      <c r="D96" s="99">
        <v>25815109</v>
      </c>
      <c r="E96" s="99">
        <v>27891995</v>
      </c>
      <c r="F96" s="99">
        <v>29127588</v>
      </c>
      <c r="G96" s="99">
        <v>27385171</v>
      </c>
      <c r="H96" s="99">
        <v>29067752</v>
      </c>
      <c r="I96" s="99">
        <v>30686715</v>
      </c>
      <c r="J96" s="99">
        <v>28245984</v>
      </c>
      <c r="K96" s="99">
        <v>31087552</v>
      </c>
      <c r="L96" s="99">
        <v>33158010</v>
      </c>
      <c r="M96" s="100">
        <v>29425067</v>
      </c>
    </row>
    <row r="97" spans="1:13" x14ac:dyDescent="0.35">
      <c r="A97" s="3" t="s">
        <v>1</v>
      </c>
      <c r="B97" s="101">
        <v>5266564</v>
      </c>
      <c r="C97" s="93">
        <v>6010128</v>
      </c>
      <c r="D97" s="93">
        <v>4835102</v>
      </c>
      <c r="E97" s="93">
        <v>5056904</v>
      </c>
      <c r="F97" s="93">
        <v>5235997</v>
      </c>
      <c r="G97" s="93">
        <v>4284093</v>
      </c>
      <c r="H97" s="93">
        <v>4695544</v>
      </c>
      <c r="I97" s="93">
        <v>4909765</v>
      </c>
      <c r="J97" s="93">
        <v>4472741</v>
      </c>
      <c r="K97" s="93">
        <v>4901737</v>
      </c>
      <c r="L97" s="93">
        <v>5006458</v>
      </c>
      <c r="M97" s="102">
        <v>4292591</v>
      </c>
    </row>
    <row r="98" spans="1:13" x14ac:dyDescent="0.35">
      <c r="A98" s="25" t="s">
        <v>71</v>
      </c>
      <c r="B98" s="103">
        <v>28664917</v>
      </c>
      <c r="C98" s="94">
        <v>30510576</v>
      </c>
      <c r="D98" s="94">
        <v>31534294</v>
      </c>
      <c r="E98" s="94">
        <v>33516183</v>
      </c>
      <c r="F98" s="94">
        <v>33284399</v>
      </c>
      <c r="G98" s="94">
        <v>34411178</v>
      </c>
      <c r="H98" s="94">
        <v>35480656</v>
      </c>
      <c r="I98" s="94">
        <v>35842303</v>
      </c>
      <c r="J98" s="94">
        <v>35470709</v>
      </c>
      <c r="K98" s="94">
        <v>38142685</v>
      </c>
      <c r="L98" s="94">
        <v>36783754</v>
      </c>
      <c r="M98" s="104">
        <v>36831339</v>
      </c>
    </row>
    <row r="99" spans="1:13" x14ac:dyDescent="0.35">
      <c r="A99" s="3" t="s">
        <v>2</v>
      </c>
      <c r="B99" s="101">
        <v>934596</v>
      </c>
      <c r="C99" s="93">
        <v>1050526</v>
      </c>
      <c r="D99" s="93">
        <v>878352</v>
      </c>
      <c r="E99" s="93">
        <v>924457</v>
      </c>
      <c r="F99" s="93">
        <v>1076283</v>
      </c>
      <c r="G99" s="93">
        <v>926165</v>
      </c>
      <c r="H99" s="93">
        <v>1021837</v>
      </c>
      <c r="I99" s="93">
        <v>1099287</v>
      </c>
      <c r="J99" s="93">
        <v>1074251</v>
      </c>
      <c r="K99" s="93">
        <v>1178331</v>
      </c>
      <c r="L99" s="93">
        <v>1316926</v>
      </c>
      <c r="M99" s="102">
        <v>1168076</v>
      </c>
    </row>
    <row r="100" spans="1:13" x14ac:dyDescent="0.35">
      <c r="A100" s="3" t="s">
        <v>3</v>
      </c>
      <c r="B100" s="101">
        <v>5040491</v>
      </c>
      <c r="C100" s="93">
        <v>4258779</v>
      </c>
      <c r="D100" s="93">
        <v>4921647</v>
      </c>
      <c r="E100" s="93">
        <v>4751026</v>
      </c>
      <c r="F100" s="93">
        <v>5557681</v>
      </c>
      <c r="G100" s="93">
        <v>5101940</v>
      </c>
      <c r="H100" s="93">
        <v>5349007</v>
      </c>
      <c r="I100" s="93">
        <v>5235751</v>
      </c>
      <c r="J100" s="93">
        <v>5667589</v>
      </c>
      <c r="K100" s="93">
        <v>5730059</v>
      </c>
      <c r="L100" s="93">
        <v>4926598</v>
      </c>
      <c r="M100" s="102">
        <v>4866402</v>
      </c>
    </row>
    <row r="101" spans="1:13" x14ac:dyDescent="0.35">
      <c r="A101" s="97" t="s">
        <v>882</v>
      </c>
      <c r="B101" s="103">
        <v>1106003</v>
      </c>
      <c r="C101" s="94">
        <v>1219477</v>
      </c>
      <c r="D101" s="94">
        <v>1176662</v>
      </c>
      <c r="E101" s="94">
        <v>1195894</v>
      </c>
      <c r="F101" s="94">
        <v>1254050</v>
      </c>
      <c r="G101" s="94">
        <v>1303105</v>
      </c>
      <c r="H101" s="94">
        <v>1313661</v>
      </c>
      <c r="I101" s="94">
        <v>1361922</v>
      </c>
      <c r="J101" s="94">
        <v>1468321</v>
      </c>
      <c r="K101" s="94">
        <v>1667365</v>
      </c>
      <c r="L101" s="94">
        <v>1563940</v>
      </c>
      <c r="M101" s="104">
        <v>1615450</v>
      </c>
    </row>
    <row r="102" spans="1:13" ht="15" thickBot="1" x14ac:dyDescent="0.4">
      <c r="A102" s="26" t="s">
        <v>13</v>
      </c>
      <c r="B102" s="105">
        <f t="shared" ref="B102:H102" si="0">SUM(B96:B101)</f>
        <v>70132910</v>
      </c>
      <c r="C102" s="95">
        <f t="shared" si="0"/>
        <v>73191422</v>
      </c>
      <c r="D102" s="95">
        <f t="shared" si="0"/>
        <v>69161166</v>
      </c>
      <c r="E102" s="95">
        <f t="shared" si="0"/>
        <v>73336459</v>
      </c>
      <c r="F102" s="95">
        <f t="shared" si="0"/>
        <v>75535998</v>
      </c>
      <c r="G102" s="95">
        <f t="shared" si="0"/>
        <v>73411652</v>
      </c>
      <c r="H102" s="95">
        <f t="shared" si="0"/>
        <v>76928457</v>
      </c>
      <c r="I102" s="95">
        <f>SUM(I96:I101)</f>
        <v>79135743</v>
      </c>
      <c r="J102" s="95">
        <f>SUM(J96:J101)</f>
        <v>76399595</v>
      </c>
      <c r="K102" s="95">
        <f>SUM(K96:K101)</f>
        <v>82707729</v>
      </c>
      <c r="L102" s="95">
        <v>82755686</v>
      </c>
      <c r="M102" s="106">
        <v>78198925</v>
      </c>
    </row>
    <row r="103" spans="1:13" ht="15" thickBot="1" x14ac:dyDescent="0.4"/>
    <row r="104" spans="1:13" ht="16" thickBot="1" x14ac:dyDescent="0.4">
      <c r="A104" s="179">
        <v>2008</v>
      </c>
      <c r="B104" s="192">
        <v>39448</v>
      </c>
      <c r="C104" s="91">
        <v>39479</v>
      </c>
      <c r="D104" s="91">
        <v>39508</v>
      </c>
      <c r="E104" s="91">
        <v>39539</v>
      </c>
      <c r="F104" s="91">
        <v>39569</v>
      </c>
      <c r="G104" s="91">
        <v>39600</v>
      </c>
      <c r="H104" s="91">
        <v>39630</v>
      </c>
      <c r="I104" s="91">
        <v>39661</v>
      </c>
      <c r="J104" s="91">
        <v>39692</v>
      </c>
      <c r="K104" s="91">
        <v>39722</v>
      </c>
      <c r="L104" s="91">
        <v>39753</v>
      </c>
      <c r="M104" s="96">
        <v>39783</v>
      </c>
    </row>
    <row r="105" spans="1:13" x14ac:dyDescent="0.35">
      <c r="A105" s="3" t="s">
        <v>0</v>
      </c>
      <c r="B105" s="98">
        <v>51361111</v>
      </c>
      <c r="C105" s="99">
        <v>49730087</v>
      </c>
      <c r="D105" s="99">
        <v>40148574</v>
      </c>
      <c r="E105" s="99">
        <v>42757073</v>
      </c>
      <c r="F105" s="99">
        <v>43562915</v>
      </c>
      <c r="G105" s="99">
        <v>39313774</v>
      </c>
      <c r="H105" s="99">
        <v>40818922</v>
      </c>
      <c r="I105" s="99">
        <v>40344845</v>
      </c>
      <c r="J105" s="99">
        <v>33648621</v>
      </c>
      <c r="K105" s="99">
        <v>35591889</v>
      </c>
      <c r="L105" s="99">
        <v>33882975</v>
      </c>
      <c r="M105" s="100">
        <v>26138135</v>
      </c>
    </row>
    <row r="106" spans="1:13" x14ac:dyDescent="0.35">
      <c r="A106" s="3" t="s">
        <v>1</v>
      </c>
      <c r="B106" s="101">
        <v>6316205</v>
      </c>
      <c r="C106" s="93">
        <v>6388173</v>
      </c>
      <c r="D106" s="93">
        <v>5452690</v>
      </c>
      <c r="E106" s="93">
        <v>5818649</v>
      </c>
      <c r="F106" s="93">
        <v>6318106</v>
      </c>
      <c r="G106" s="93">
        <v>5594167</v>
      </c>
      <c r="H106" s="93">
        <v>6245859</v>
      </c>
      <c r="I106" s="93">
        <v>6185896</v>
      </c>
      <c r="J106" s="93">
        <v>5768336</v>
      </c>
      <c r="K106" s="93">
        <v>6388645</v>
      </c>
      <c r="L106" s="93">
        <v>6388880</v>
      </c>
      <c r="M106" s="102">
        <v>4502824</v>
      </c>
    </row>
    <row r="107" spans="1:13" x14ac:dyDescent="0.35">
      <c r="A107" s="25" t="s">
        <v>71</v>
      </c>
      <c r="B107" s="103">
        <v>22993625</v>
      </c>
      <c r="C107" s="94">
        <v>23877230</v>
      </c>
      <c r="D107" s="94">
        <v>24829735</v>
      </c>
      <c r="E107" s="94">
        <v>25351192</v>
      </c>
      <c r="F107" s="94">
        <v>25591626</v>
      </c>
      <c r="G107" s="94">
        <v>26043181</v>
      </c>
      <c r="H107" s="94">
        <v>26480108</v>
      </c>
      <c r="I107" s="94">
        <v>26597330</v>
      </c>
      <c r="J107" s="94">
        <v>25948973</v>
      </c>
      <c r="K107" s="94">
        <v>26808631</v>
      </c>
      <c r="L107" s="94">
        <v>25554629</v>
      </c>
      <c r="M107" s="104">
        <v>26001948</v>
      </c>
    </row>
    <row r="108" spans="1:13" x14ac:dyDescent="0.35">
      <c r="A108" s="3" t="s">
        <v>2</v>
      </c>
      <c r="B108" s="101">
        <v>1376755</v>
      </c>
      <c r="C108" s="93">
        <v>1604697</v>
      </c>
      <c r="D108" s="93">
        <v>1379061</v>
      </c>
      <c r="E108" s="93">
        <v>1478184</v>
      </c>
      <c r="F108" s="93">
        <v>1600775</v>
      </c>
      <c r="G108" s="93">
        <v>1304104</v>
      </c>
      <c r="H108" s="93">
        <v>1355137</v>
      </c>
      <c r="I108" s="93">
        <v>1417464</v>
      </c>
      <c r="J108" s="93">
        <v>1183305</v>
      </c>
      <c r="K108" s="93">
        <v>1259133</v>
      </c>
      <c r="L108" s="93">
        <v>1201582</v>
      </c>
      <c r="M108" s="102">
        <v>762486</v>
      </c>
    </row>
    <row r="109" spans="1:13" x14ac:dyDescent="0.35">
      <c r="A109" s="3" t="s">
        <v>3</v>
      </c>
      <c r="B109" s="101">
        <v>6984420</v>
      </c>
      <c r="C109" s="93">
        <v>7064729</v>
      </c>
      <c r="D109" s="93">
        <v>7507950</v>
      </c>
      <c r="E109" s="93">
        <v>6977508</v>
      </c>
      <c r="F109" s="93">
        <v>7349006</v>
      </c>
      <c r="G109" s="93">
        <v>6957408</v>
      </c>
      <c r="H109" s="93">
        <v>6957700</v>
      </c>
      <c r="I109" s="93">
        <v>6509728</v>
      </c>
      <c r="J109" s="93">
        <v>6524161</v>
      </c>
      <c r="K109" s="93">
        <v>6116912</v>
      </c>
      <c r="L109" s="93">
        <v>4602297</v>
      </c>
      <c r="M109" s="102">
        <v>4628237</v>
      </c>
    </row>
    <row r="110" spans="1:13" x14ac:dyDescent="0.35">
      <c r="A110" s="97" t="s">
        <v>5</v>
      </c>
      <c r="B110" s="103">
        <v>1281440</v>
      </c>
      <c r="C110" s="94">
        <v>1350250</v>
      </c>
      <c r="D110" s="94">
        <v>1234556</v>
      </c>
      <c r="E110" s="94">
        <v>1289312</v>
      </c>
      <c r="F110" s="94">
        <v>1155891</v>
      </c>
      <c r="G110" s="94">
        <v>1260539</v>
      </c>
      <c r="H110" s="94">
        <v>1279238</v>
      </c>
      <c r="I110" s="94">
        <v>1215547</v>
      </c>
      <c r="J110" s="94">
        <v>1179641</v>
      </c>
      <c r="K110" s="94">
        <v>1238496</v>
      </c>
      <c r="L110" s="94">
        <v>927543</v>
      </c>
      <c r="M110" s="104">
        <v>1015336</v>
      </c>
    </row>
    <row r="111" spans="1:13" ht="15" thickBot="1" x14ac:dyDescent="0.4">
      <c r="A111" s="26" t="s">
        <v>13</v>
      </c>
      <c r="B111" s="105">
        <f t="shared" ref="B111:M111" si="1">SUM(B105:B110)</f>
        <v>90313556</v>
      </c>
      <c r="C111" s="95">
        <f t="shared" si="1"/>
        <v>90015166</v>
      </c>
      <c r="D111" s="95">
        <f t="shared" si="1"/>
        <v>80552566</v>
      </c>
      <c r="E111" s="95">
        <f t="shared" si="1"/>
        <v>83671918</v>
      </c>
      <c r="F111" s="95">
        <f t="shared" si="1"/>
        <v>85578319</v>
      </c>
      <c r="G111" s="95">
        <f t="shared" si="1"/>
        <v>80473173</v>
      </c>
      <c r="H111" s="95">
        <f t="shared" si="1"/>
        <v>83136964</v>
      </c>
      <c r="I111" s="95">
        <f t="shared" si="1"/>
        <v>82270810</v>
      </c>
      <c r="J111" s="95">
        <f t="shared" si="1"/>
        <v>74253037</v>
      </c>
      <c r="K111" s="95">
        <f t="shared" si="1"/>
        <v>77403706</v>
      </c>
      <c r="L111" s="95">
        <f t="shared" si="1"/>
        <v>72557906</v>
      </c>
      <c r="M111" s="106">
        <f t="shared" si="1"/>
        <v>63048966</v>
      </c>
    </row>
  </sheetData>
  <mergeCells count="2">
    <mergeCell ref="B2:M2"/>
    <mergeCell ref="B58:M58"/>
  </mergeCells>
  <pageMargins left="0.7" right="0.7" top="0.75" bottom="0.75" header="0.3" footer="0.3"/>
  <pageSetup scale="53" fitToHeight="2" orientation="landscape" r:id="rId1"/>
  <headerFooter>
    <oddFooter>&amp;L&amp;D
&amp;F&amp;C&amp;A&amp;RPage &amp;P of &amp;N</oddFooter>
  </headerFooter>
  <rowBreaks count="1" manualBreakCount="1">
    <brk id="57" max="12" man="1"/>
  </rowBreaks>
  <ignoredErrors>
    <ignoredError sqref="K84 M84 B102 C102:K102 B111:M1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3704"/>
  <sheetViews>
    <sheetView zoomScale="80" zoomScaleNormal="80" workbookViewId="0">
      <selection activeCell="I17" sqref="I17"/>
    </sheetView>
  </sheetViews>
  <sheetFormatPr defaultRowHeight="14.5" x14ac:dyDescent="0.35"/>
  <cols>
    <col min="1" max="1" width="28.54296875" style="33" customWidth="1"/>
    <col min="2" max="8" width="20.54296875" customWidth="1"/>
    <col min="9" max="9" width="14.26953125" bestFit="1" customWidth="1"/>
    <col min="10" max="10" width="14.453125" bestFit="1" customWidth="1"/>
    <col min="11" max="11" width="15.453125" bestFit="1" customWidth="1"/>
    <col min="12" max="13" width="13.26953125" bestFit="1" customWidth="1"/>
    <col min="14" max="14" width="11.54296875" bestFit="1" customWidth="1"/>
    <col min="15" max="15" width="14.26953125" bestFit="1" customWidth="1"/>
  </cols>
  <sheetData>
    <row r="1" spans="1:8" ht="15.5" x14ac:dyDescent="0.35">
      <c r="A1" s="236" t="s">
        <v>673</v>
      </c>
    </row>
    <row r="2" spans="1:8" ht="6" customHeight="1" x14ac:dyDescent="0.35">
      <c r="A2" s="236"/>
    </row>
    <row r="3" spans="1:8" ht="21" customHeight="1" x14ac:dyDescent="0.5">
      <c r="A3" s="231">
        <v>2008</v>
      </c>
    </row>
    <row r="4" spans="1:8" ht="45" customHeight="1" x14ac:dyDescent="0.3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3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3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3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3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3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3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3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3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3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3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3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3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3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3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3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3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3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3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3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3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3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3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3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35">
      <c r="A29" s="225"/>
    </row>
    <row r="30" spans="1:8" x14ac:dyDescent="0.3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3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3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3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3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3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3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3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3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3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3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3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3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3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3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3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3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3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3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3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3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3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3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3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3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3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3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3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3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3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3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3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3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3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3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3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3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3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3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3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3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3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3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3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3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3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3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3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3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3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3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3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3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3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3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3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3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3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3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3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3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3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3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3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3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3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3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3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27.75" customHeight="1" x14ac:dyDescent="0.35"/>
    <row r="101" spans="1:8" ht="21" x14ac:dyDescent="0.5">
      <c r="A101" s="231">
        <v>2008</v>
      </c>
    </row>
    <row r="102" spans="1:8" ht="39" customHeight="1" x14ac:dyDescent="0.3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3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3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3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3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3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3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3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3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3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3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3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3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3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3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3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3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3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3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3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3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3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3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3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3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3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3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3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3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3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3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3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3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3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3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3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3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3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3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3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3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3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3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3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3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3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3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3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3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3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3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3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3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3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3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3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3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3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3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3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3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3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3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3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3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3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3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3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3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3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3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3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3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3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3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3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3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3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3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3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3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3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3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3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3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3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3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3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3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3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3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3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3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3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35"/>
    <row r="200" spans="1:8" ht="21" x14ac:dyDescent="0.5">
      <c r="A200" s="231">
        <v>2008</v>
      </c>
    </row>
    <row r="201" spans="1:8" ht="36" customHeight="1" x14ac:dyDescent="0.3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3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3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3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3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3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3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3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3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3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3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3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3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3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3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3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3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3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3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3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3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3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3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3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3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3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3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3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3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3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3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3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3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3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3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3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3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3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3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3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3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3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3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3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3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3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3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3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3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3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3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3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3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3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3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3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3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3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3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3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3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3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3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3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3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3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3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3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3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3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3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3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3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3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3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3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3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3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3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3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3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3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3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3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3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3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3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3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3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3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3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3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3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3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3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3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3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5">
      <c r="A301" s="231">
        <v>2009</v>
      </c>
    </row>
    <row r="302" spans="1:8" ht="31.5" customHeight="1" x14ac:dyDescent="0.3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3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3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3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3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3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3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3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3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3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3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3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3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3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3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3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3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3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3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3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3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3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3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3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3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3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3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3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3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3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3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3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3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3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3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3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3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3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3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3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3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3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3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3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3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3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3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3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3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3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3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3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3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3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3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3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3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3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3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3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3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3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3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3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3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3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3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3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3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3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3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3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3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3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3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3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3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3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3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3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3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3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3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3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3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3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3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3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3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3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3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5">
      <c r="A399" s="231">
        <v>2009</v>
      </c>
    </row>
    <row r="400" spans="1:8" ht="27" customHeight="1" x14ac:dyDescent="0.3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3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3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3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3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3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3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3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3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3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3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3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3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3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3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3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3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3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3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3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3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3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3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3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3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3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3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3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3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3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3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3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3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3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3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3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3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3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3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3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3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3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3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3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3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3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3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3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3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3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3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3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3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3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3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3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3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3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3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3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3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3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3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3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3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3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3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3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3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3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3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3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3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3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3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3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3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3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3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3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3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3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3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3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3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3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3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3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3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3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3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3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3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3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5">
      <c r="A497" s="231">
        <v>2009</v>
      </c>
    </row>
    <row r="498" spans="1:8" ht="28.5" customHeight="1" x14ac:dyDescent="0.3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3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3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3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3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3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3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3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3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3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3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3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3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3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3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3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3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3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3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3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3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3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3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3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5">
      <c r="A522" s="231"/>
    </row>
    <row r="523" spans="1:8" x14ac:dyDescent="0.3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3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3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3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3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3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3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3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3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3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3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3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3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3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3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3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3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3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3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3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3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3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3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3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35"/>
    <row r="548" spans="1:8" x14ac:dyDescent="0.3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3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3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3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3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3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3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3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3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3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3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3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3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3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3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3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3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3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3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3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3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3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35">
      <c r="A570" s="252"/>
    </row>
    <row r="571" spans="1:8" x14ac:dyDescent="0.3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3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3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3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3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3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3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3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3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3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3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3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3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3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3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3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3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3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3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3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3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3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3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3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35">
      <c r="A595" s="252"/>
    </row>
    <row r="596" spans="1:8" x14ac:dyDescent="0.35">
      <c r="A596" s="252"/>
    </row>
    <row r="597" spans="1:8" ht="21" customHeight="1" x14ac:dyDescent="0.5">
      <c r="A597" s="231">
        <v>2010</v>
      </c>
    </row>
    <row r="598" spans="1:8" ht="45" customHeight="1" x14ac:dyDescent="0.3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3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3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3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3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3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3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3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3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3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3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3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3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3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3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3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3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3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3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3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3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3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35">
      <c r="A620" s="252"/>
    </row>
    <row r="621" spans="1:8" x14ac:dyDescent="0.3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3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3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3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3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3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3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3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3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3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3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3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3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3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3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3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3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3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3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3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3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35">
      <c r="A642" s="252"/>
    </row>
    <row r="643" spans="1:8" x14ac:dyDescent="0.3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3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3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3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3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3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3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3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3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3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3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3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3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3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3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3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3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3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3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3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3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3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3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3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3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35">
      <c r="A668" s="252"/>
    </row>
    <row r="669" spans="1:8" ht="15" customHeight="1" x14ac:dyDescent="0.3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3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3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3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3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3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3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3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3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3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3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3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3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3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3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3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3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3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3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3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3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3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3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3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35">
      <c r="A693" s="252"/>
      <c r="E693" s="153"/>
    </row>
    <row r="694" spans="1:8" ht="21" x14ac:dyDescent="0.5">
      <c r="A694" s="231">
        <v>2010</v>
      </c>
    </row>
    <row r="695" spans="1:8" ht="46.5" customHeight="1" x14ac:dyDescent="0.3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3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3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3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3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3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3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3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3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3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3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3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3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3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3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3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3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3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3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3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3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3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3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35">
      <c r="A718" s="252"/>
    </row>
    <row r="719" spans="1:8" x14ac:dyDescent="0.3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3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3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3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3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3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3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3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3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3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3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3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3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3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3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3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3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3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3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3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3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3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3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3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35">
      <c r="A743" s="252"/>
    </row>
    <row r="744" spans="1:8" x14ac:dyDescent="0.3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3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3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3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3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3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3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3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3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3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3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3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3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3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3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3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3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3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3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3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3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3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3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35">
      <c r="A767" s="252"/>
    </row>
    <row r="768" spans="1:8" x14ac:dyDescent="0.3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3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3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3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3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3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3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3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3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3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3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3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3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3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3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3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3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3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3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3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3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3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3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3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5">
      <c r="A793" s="231">
        <v>2010</v>
      </c>
    </row>
    <row r="794" spans="1:8" ht="37.5" customHeight="1" x14ac:dyDescent="0.3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3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3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3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3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3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3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3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3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3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3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3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3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3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3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3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3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3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3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3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3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3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3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3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3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3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3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3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3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3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3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3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3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3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3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3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3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3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3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3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3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3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3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3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3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3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3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3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3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3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3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3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3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3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3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3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3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3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3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3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3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3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3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3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3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3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3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3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3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3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3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3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3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3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3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3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3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3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3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3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3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3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3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3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3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3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3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3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3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3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3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3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3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3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5">
      <c r="A892" s="231">
        <v>2011</v>
      </c>
    </row>
    <row r="893" spans="1:8" ht="48.75" customHeight="1" x14ac:dyDescent="0.3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35"/>
    <row r="895" spans="1:8" x14ac:dyDescent="0.3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3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3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3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3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3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3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3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3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3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3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3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3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3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3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3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3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3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3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3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3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3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3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3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3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3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3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3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3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3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3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3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3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3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3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3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3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3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3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3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3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3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3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3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3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3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3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3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3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3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3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3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3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3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3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3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3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3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3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3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3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3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3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3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3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3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3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3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3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3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3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3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3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3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3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3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3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3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3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3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3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3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3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3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3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3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3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3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3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3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5">
      <c r="A988" s="231">
        <v>2011</v>
      </c>
    </row>
    <row r="989" spans="1:8" ht="10.5" customHeight="1" x14ac:dyDescent="0.5">
      <c r="A989" s="231"/>
    </row>
    <row r="990" spans="1:8" x14ac:dyDescent="0.3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3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3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3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3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3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3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3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3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3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3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3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3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3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3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3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3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3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3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3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3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3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3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3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3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3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3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3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3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3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3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3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3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3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3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3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3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3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3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3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3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3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3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3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3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3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3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3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3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3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3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3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3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3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3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3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3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3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3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3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3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3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3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3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3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3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3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3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3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3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3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3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3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3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3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3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3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3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3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3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3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3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3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3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3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3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3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3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3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3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3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3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3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3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5">
      <c r="A1087" s="231">
        <v>2011</v>
      </c>
    </row>
    <row r="1088" spans="1:8" ht="7.5" customHeight="1" x14ac:dyDescent="0.5">
      <c r="A1088" s="231"/>
    </row>
    <row r="1089" spans="1:8" x14ac:dyDescent="0.3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3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3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3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3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3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3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3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3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3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3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3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3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3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3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3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3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3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3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3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3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3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3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35">
      <c r="H1112" s="169"/>
    </row>
    <row r="1113" spans="1:8" x14ac:dyDescent="0.3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3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3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3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3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3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3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3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3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3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3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3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3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3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3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3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3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3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3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3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3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3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3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3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3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3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3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3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3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3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3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3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3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3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3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3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3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3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3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3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3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3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3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3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3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3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3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3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3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3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3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3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3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3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3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3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3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3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3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3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3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3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3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3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3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3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3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3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3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5">
      <c r="A1185" s="231">
        <v>2012</v>
      </c>
    </row>
    <row r="1186" spans="1:8" ht="6.75" customHeight="1" x14ac:dyDescent="0.35"/>
    <row r="1187" spans="1:8" x14ac:dyDescent="0.3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3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3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3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3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3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3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3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3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3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3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3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3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3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3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3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3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3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3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3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3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3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3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3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3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3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3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3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3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3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3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3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3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3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3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3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3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3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3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3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3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3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3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3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3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3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3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3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3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3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3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3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3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3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3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3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3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3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3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3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3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3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3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3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3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3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3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3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3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3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3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3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3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3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3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3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3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3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3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3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3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3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3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3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3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3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3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3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3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3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3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3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3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5">
      <c r="A1283" s="231">
        <v>2012</v>
      </c>
    </row>
    <row r="1284" spans="1:8" ht="21" x14ac:dyDescent="0.5">
      <c r="A1284" s="231"/>
    </row>
    <row r="1285" spans="1:8" x14ac:dyDescent="0.3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3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3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3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3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3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3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3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3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3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3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3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3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3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3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3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3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3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3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3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3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3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3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3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3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3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3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3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3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3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3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3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3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3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3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3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3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3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3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3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3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3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3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3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3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3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3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3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3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3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3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3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3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3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3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3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3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3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3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3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3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3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3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3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3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3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3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3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3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3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3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3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3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3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3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3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3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3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3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3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3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3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3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3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3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3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3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3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3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3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3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3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3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3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3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5">
      <c r="A1383" s="231">
        <v>2012</v>
      </c>
    </row>
    <row r="1385" spans="1:8" x14ac:dyDescent="0.3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3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3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3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3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3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3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3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3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3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3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3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3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3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3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3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3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3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3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3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3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3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3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3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3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3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3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3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3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3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3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3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3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3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3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3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3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3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3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3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3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3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3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3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3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3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3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3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3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3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3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3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3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3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3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3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3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3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3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3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3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3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3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3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3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3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3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3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3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3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3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3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3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3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3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3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3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3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3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3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3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3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3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3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3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3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3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3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3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3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3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5">
      <c r="A1480" s="231">
        <v>2013</v>
      </c>
    </row>
    <row r="1481" spans="1:8" x14ac:dyDescent="0.3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3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3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3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3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3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3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3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3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3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3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3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3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3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3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3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3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3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3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3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3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3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3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3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3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3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3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3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3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3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3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3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3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3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3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3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3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3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3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3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3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3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3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3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3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3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3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3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3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3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3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3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3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3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3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3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3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3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3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3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3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3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3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3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3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3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3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3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3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3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3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3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3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3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3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3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3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3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3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3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3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3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3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3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3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3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3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3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3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3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5">
      <c r="A1575" s="231">
        <v>2013</v>
      </c>
    </row>
    <row r="1576" spans="1:8" x14ac:dyDescent="0.3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3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3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3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3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3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3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3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3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3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3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3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3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3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3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3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3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3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3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3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3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3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3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3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3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3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3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3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3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3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3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3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3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3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3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3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3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3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3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3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3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3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3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3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3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3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3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3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3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3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3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3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3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3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3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3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3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3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3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3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3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3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3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3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3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3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3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3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3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3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3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3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3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3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3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3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3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3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3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3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3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3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3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3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3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3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3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3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3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3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3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3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3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3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5">
      <c r="A1675" s="231">
        <v>2013</v>
      </c>
    </row>
    <row r="1677" spans="1:8" x14ac:dyDescent="0.3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3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3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3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3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3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3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3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3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3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3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3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3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3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3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3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3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3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3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3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3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3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3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3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3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3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3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3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3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3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3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3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3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3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3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3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3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3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3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3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3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3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3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3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3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3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3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3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3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3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3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3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3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3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3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3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3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3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3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3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3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3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3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3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3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3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3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3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3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3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3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3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3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3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3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3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3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3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3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3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3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3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3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3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3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3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3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3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3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3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3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3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5">
      <c r="A1773" s="231">
        <v>2014</v>
      </c>
    </row>
    <row r="1774" spans="1:8" x14ac:dyDescent="0.3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3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3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3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3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3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3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3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3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3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3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3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3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3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3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3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3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3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3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3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3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3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3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3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3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3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3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3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3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3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3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3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3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3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3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3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3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3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3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3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3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3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3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3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3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3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3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3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3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3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3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3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3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3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3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3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3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3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3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3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3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3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3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3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3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3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3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3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3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3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3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3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3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3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3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3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3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3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3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3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3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3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3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3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3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3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3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3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3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3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5">
      <c r="A1869" s="231">
        <v>2014</v>
      </c>
    </row>
    <row r="1870" spans="1:8" x14ac:dyDescent="0.3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3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3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3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3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3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3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3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3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3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3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3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3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3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3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3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3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3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3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3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3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3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3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3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3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3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3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3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3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3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3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3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3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3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3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3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3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3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3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3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3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3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3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3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3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3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3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3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3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3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3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3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3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3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3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3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3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3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3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3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3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3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3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3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3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3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3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3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3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3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3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3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3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3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3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3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3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3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3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3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3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3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3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3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3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3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3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3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3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3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3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3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3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5">
      <c r="A1967" s="231">
        <v>2014</v>
      </c>
    </row>
    <row r="1968" spans="1:8" x14ac:dyDescent="0.3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3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3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3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3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3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3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3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3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3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3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3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3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3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3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3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3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3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3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3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3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3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3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3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3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3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3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3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3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3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3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3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3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3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3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3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3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3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3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3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3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3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3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3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3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3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3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3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3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3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3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3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3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3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3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3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3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3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3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3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3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3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3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3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3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3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3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3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3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3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3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3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3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3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3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3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3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3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3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3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3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3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3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3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3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3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3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3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3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3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3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3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3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5">
      <c r="A2065" s="231">
        <v>2015</v>
      </c>
    </row>
    <row r="2066" spans="1:8" x14ac:dyDescent="0.3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3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3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3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3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3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3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3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3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3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3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3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3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3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3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3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3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3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3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3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3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3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3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3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3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3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3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3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3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3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3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3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3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3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3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3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3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3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3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3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3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3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3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3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3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3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3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3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3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3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3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3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3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3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3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3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3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3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3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3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3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3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3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3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3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3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3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3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3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3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3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3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3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3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3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3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3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3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3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3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3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3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3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3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3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3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3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3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3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3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3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5">
      <c r="A2161" s="231">
        <v>2015</v>
      </c>
    </row>
    <row r="2163" spans="1:8" x14ac:dyDescent="0.3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3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3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3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3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3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3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3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3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3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3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3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3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3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3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3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3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3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3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3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3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3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3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3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3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3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3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3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3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3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3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3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3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3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3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3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3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3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3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3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3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3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3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3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3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3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3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3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3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3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3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3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3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3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3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3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3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3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3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3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3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3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3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3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3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3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3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3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3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3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35">
      <c r="A2235" s="271"/>
    </row>
    <row r="2236" spans="1:9" x14ac:dyDescent="0.3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3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3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3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3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3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3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3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3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3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3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3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3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3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3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3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3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3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3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3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3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3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3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5">
      <c r="A2260" s="231">
        <v>2015</v>
      </c>
    </row>
    <row r="2262" spans="1:1614" x14ac:dyDescent="0.3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3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3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3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3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3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3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3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3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3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3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3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3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3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3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3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3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3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3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3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3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3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3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3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3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3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3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3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3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3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3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3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3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3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3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3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3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3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3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3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3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3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3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3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3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3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3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3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3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3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3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3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3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3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3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3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3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3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3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3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3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3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3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3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3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3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3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3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3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35">
      <c r="A2333" s="254"/>
    </row>
    <row r="2334" spans="1:8" x14ac:dyDescent="0.3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3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3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3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3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3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3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3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3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3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3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3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3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3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3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3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3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3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3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3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3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3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3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3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35">
      <c r="A2358" s="254"/>
    </row>
    <row r="2359" spans="1:8" ht="21" x14ac:dyDescent="0.5">
      <c r="A2359" s="231">
        <v>2016</v>
      </c>
    </row>
    <row r="2360" spans="1:8" x14ac:dyDescent="0.3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3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3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3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3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3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3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3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3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3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3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3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3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3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3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3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3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3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3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3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3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35">
      <c r="A2381" s="254"/>
    </row>
    <row r="2382" spans="1:9" x14ac:dyDescent="0.3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3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3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3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3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3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3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3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3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3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3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3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3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3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3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3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3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3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3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3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3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3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35">
      <c r="A2404" s="254"/>
    </row>
    <row r="2405" spans="1:8" x14ac:dyDescent="0.3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3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3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3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3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3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3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3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3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3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3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3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3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3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3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3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3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3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3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3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3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3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3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3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3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3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3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3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3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3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3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3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3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3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3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3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3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3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3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3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3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3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3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3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3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3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3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3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5">
      <c r="A2454" s="231">
        <v>2016</v>
      </c>
    </row>
    <row r="2455" spans="1:1554" x14ac:dyDescent="0.3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3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3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3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3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3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3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3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3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3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3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3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3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3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3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3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3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3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3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3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3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3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3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3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3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3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3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3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3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3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3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3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3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3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3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3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3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3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3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3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3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3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3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3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3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3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3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3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3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3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3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3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3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3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3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3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3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3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3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3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3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3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3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3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3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3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3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3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3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35">
      <c r="A2526" s="33"/>
      <c r="B2526"/>
      <c r="C2526"/>
      <c r="D2526"/>
      <c r="E2526"/>
      <c r="F2526"/>
      <c r="G2526"/>
      <c r="H2526"/>
    </row>
    <row r="2527" spans="1:8" x14ac:dyDescent="0.3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3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3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3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3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3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3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3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3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3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3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3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3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3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3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3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3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3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3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3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3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3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3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3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3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5">
      <c r="A2553" s="231">
        <v>2016</v>
      </c>
    </row>
    <row r="2555" spans="1:8" x14ac:dyDescent="0.3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3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3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3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3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3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3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3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3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3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3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3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3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3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3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3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3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3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3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3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3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3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3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35">
      <c r="A2578" s="3"/>
    </row>
    <row r="2579" spans="1:1111" ht="21" x14ac:dyDescent="0.5">
      <c r="A2579" s="295">
        <v>2016</v>
      </c>
    </row>
    <row r="2580" spans="1:1111" ht="21" x14ac:dyDescent="0.5">
      <c r="A2580" s="295"/>
    </row>
    <row r="2581" spans="1:1111" x14ac:dyDescent="0.3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3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3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3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3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3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3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3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3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3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3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3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3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3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3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3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3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3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3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3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3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3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3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5">
      <c r="A2605" s="295">
        <v>2016</v>
      </c>
    </row>
    <row r="2607" spans="1:8" x14ac:dyDescent="0.3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3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3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3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3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3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3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3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3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3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3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3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3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3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3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3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3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3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3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3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3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3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3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3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3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3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3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3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3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3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3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3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3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3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3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3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3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3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3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3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3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3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3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3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3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3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5">
      <c r="A2655" s="231">
        <v>2017</v>
      </c>
    </row>
    <row r="2656" spans="1:8" x14ac:dyDescent="0.3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3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3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3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3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3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3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3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3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3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3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3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3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3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3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3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3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3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3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3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3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3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3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3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3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3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3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3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3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3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3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3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3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3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3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3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3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3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3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3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3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3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3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3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3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3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3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3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3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3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3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3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3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3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3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3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3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3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3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3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3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3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3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3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3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3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3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3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3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3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3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3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3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3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3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3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3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3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3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3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3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3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3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3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3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3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3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3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3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35">
      <c r="A2749" s="3"/>
    </row>
    <row r="2750" spans="1:8" ht="21" x14ac:dyDescent="0.5">
      <c r="A2750" s="231">
        <v>2017</v>
      </c>
    </row>
    <row r="2751" spans="1:8" x14ac:dyDescent="0.3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3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3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3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3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3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3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3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3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3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3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3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3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3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3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3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3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3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3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3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3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3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3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3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35">
      <c r="A2775" s="3"/>
      <c r="B2775" s="3"/>
      <c r="C2775" s="3"/>
      <c r="D2775" s="3"/>
      <c r="E2775" s="3"/>
      <c r="F2775" s="3"/>
      <c r="G2775" s="3"/>
    </row>
    <row r="2776" spans="1:8" x14ac:dyDescent="0.3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3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3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3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3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3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3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3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3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3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3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3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3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3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3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3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3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3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3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3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3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3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3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3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3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3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3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3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3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3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3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3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3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3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3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3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3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3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3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3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3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3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3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3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3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3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35">
      <c r="A2823" s="3"/>
      <c r="B2823" s="3"/>
    </row>
    <row r="2824" spans="1:8" x14ac:dyDescent="0.3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3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3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3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3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3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3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3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3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3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3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3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3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3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3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3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3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35">
      <c r="A2841" s="312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35">
      <c r="A2842" s="312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35">
      <c r="A2843" s="312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35">
      <c r="A2844" s="312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35">
      <c r="A2845" s="312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35">
      <c r="A2846" s="312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35">
      <c r="A2847" s="26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35">
      <c r="A2848" s="26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49" spans="1:8" ht="21" x14ac:dyDescent="0.5">
      <c r="A2849" s="231">
        <v>2017</v>
      </c>
    </row>
    <row r="2850" spans="1:8" x14ac:dyDescent="0.35">
      <c r="A2850" s="312" t="s">
        <v>95</v>
      </c>
      <c r="B2850" s="292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35">
      <c r="A2851" s="312" t="s">
        <v>355</v>
      </c>
      <c r="B2851" s="292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35">
      <c r="A2852" s="312" t="s">
        <v>1058</v>
      </c>
      <c r="B2852" s="292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35">
      <c r="A2853" s="312" t="s">
        <v>1059</v>
      </c>
      <c r="B2853" s="292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35">
      <c r="A2854" s="312" t="s">
        <v>91</v>
      </c>
      <c r="B2854" s="292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35">
      <c r="A2855" s="312" t="s">
        <v>88</v>
      </c>
      <c r="B2855" s="292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35">
      <c r="A2856" s="312" t="s">
        <v>354</v>
      </c>
      <c r="B2856" s="292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35">
      <c r="A2857" s="312" t="s">
        <v>1060</v>
      </c>
      <c r="B2857" s="292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35">
      <c r="A2858" s="312" t="s">
        <v>87</v>
      </c>
      <c r="B2858" s="292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35">
      <c r="A2859" s="312" t="s">
        <v>86</v>
      </c>
      <c r="B2859" s="292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35">
      <c r="A2860" s="312" t="s">
        <v>83</v>
      </c>
      <c r="B2860" s="292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35">
      <c r="A2861" s="312" t="s">
        <v>353</v>
      </c>
      <c r="B2861" s="292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35">
      <c r="A2862" s="312" t="s">
        <v>1061</v>
      </c>
      <c r="B2862" s="292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35">
      <c r="A2863" s="312" t="s">
        <v>82</v>
      </c>
      <c r="B2863" s="292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35">
      <c r="A2864" s="312" t="s">
        <v>81</v>
      </c>
      <c r="B2864" s="292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35">
      <c r="A2865" s="312" t="s">
        <v>78</v>
      </c>
      <c r="B2865" s="292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35">
      <c r="A2866" s="312" t="s">
        <v>352</v>
      </c>
      <c r="B2866" s="292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35">
      <c r="A2867" s="312" t="s">
        <v>1062</v>
      </c>
      <c r="B2867" s="292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35">
      <c r="A2868" s="312" t="s">
        <v>77</v>
      </c>
      <c r="B2868" s="292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35">
      <c r="A2869" s="312" t="s">
        <v>76</v>
      </c>
      <c r="B2869" s="292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35">
      <c r="A2870" s="26" t="s">
        <v>1109</v>
      </c>
      <c r="B2870" s="309">
        <f t="shared" ref="B2870:C2870" si="230">SUM(B2850:B2869)</f>
        <v>163808772</v>
      </c>
      <c r="C2870" s="309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3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  <row r="2872" spans="1:8" x14ac:dyDescent="0.35">
      <c r="A2872" s="3"/>
      <c r="C2872" s="3"/>
    </row>
    <row r="2873" spans="1:8" x14ac:dyDescent="0.35">
      <c r="A2873" s="312" t="s">
        <v>348</v>
      </c>
      <c r="B2873" s="292">
        <v>7097644</v>
      </c>
      <c r="C2873" s="292">
        <v>2354835</v>
      </c>
      <c r="D2873" s="292">
        <v>823529</v>
      </c>
      <c r="E2873" s="292">
        <v>1078358</v>
      </c>
      <c r="F2873" s="292">
        <v>2366211</v>
      </c>
      <c r="G2873" s="292">
        <v>471786</v>
      </c>
      <c r="H2873" s="109">
        <f>SUM(B2873:G2873)</f>
        <v>14192363</v>
      </c>
    </row>
    <row r="2874" spans="1:8" x14ac:dyDescent="0.35">
      <c r="A2874" s="312" t="s">
        <v>347</v>
      </c>
      <c r="B2874" s="292">
        <v>6735389</v>
      </c>
      <c r="C2874" s="292">
        <v>1833574</v>
      </c>
      <c r="D2874" s="292">
        <v>766120</v>
      </c>
      <c r="E2874" s="292">
        <v>1166494</v>
      </c>
      <c r="F2874" s="292">
        <v>1879950</v>
      </c>
      <c r="G2874" s="292">
        <v>380022</v>
      </c>
      <c r="H2874" s="109">
        <f t="shared" ref="H2874:H2895" si="239">SUM(B2874:G2874)</f>
        <v>12761549</v>
      </c>
    </row>
    <row r="2875" spans="1:8" x14ac:dyDescent="0.35">
      <c r="A2875" s="312" t="s">
        <v>675</v>
      </c>
      <c r="B2875" s="292">
        <v>6561254</v>
      </c>
      <c r="C2875" s="292">
        <v>2123716</v>
      </c>
      <c r="D2875" s="292">
        <v>731591</v>
      </c>
      <c r="E2875" s="292">
        <v>1007114</v>
      </c>
      <c r="F2875" s="292">
        <v>2238242</v>
      </c>
      <c r="G2875" s="292">
        <v>482825</v>
      </c>
      <c r="H2875" s="109">
        <f t="shared" si="239"/>
        <v>13144742</v>
      </c>
    </row>
    <row r="2876" spans="1:8" x14ac:dyDescent="0.35">
      <c r="A2876" s="312" t="s">
        <v>416</v>
      </c>
      <c r="B2876" s="292">
        <v>7644419</v>
      </c>
      <c r="C2876" s="292">
        <v>2288013</v>
      </c>
      <c r="D2876" s="292">
        <v>929293</v>
      </c>
      <c r="E2876" s="292">
        <v>971904</v>
      </c>
      <c r="F2876" s="292">
        <v>2351687</v>
      </c>
      <c r="G2876" s="292">
        <v>454475</v>
      </c>
      <c r="H2876" s="109">
        <f t="shared" si="239"/>
        <v>14639791</v>
      </c>
    </row>
    <row r="2877" spans="1:8" x14ac:dyDescent="0.35">
      <c r="A2877" s="312" t="s">
        <v>346</v>
      </c>
      <c r="B2877" s="292">
        <v>11118572</v>
      </c>
      <c r="C2877" s="292">
        <v>2377695</v>
      </c>
      <c r="D2877" s="292">
        <v>1112231</v>
      </c>
      <c r="E2877" s="292">
        <v>965680</v>
      </c>
      <c r="F2877" s="292">
        <v>2894802</v>
      </c>
      <c r="G2877" s="292">
        <v>709988</v>
      </c>
      <c r="H2877" s="109">
        <f t="shared" si="239"/>
        <v>19178968</v>
      </c>
    </row>
    <row r="2878" spans="1:8" x14ac:dyDescent="0.35">
      <c r="A2878" s="312" t="s">
        <v>343</v>
      </c>
      <c r="B2878" s="292">
        <v>1232995</v>
      </c>
      <c r="C2878" s="292">
        <v>1518898</v>
      </c>
      <c r="D2878" s="292">
        <v>475402</v>
      </c>
      <c r="E2878" s="292">
        <v>933927</v>
      </c>
      <c r="F2878" s="292">
        <v>1988117</v>
      </c>
      <c r="G2878" s="292">
        <v>400236</v>
      </c>
      <c r="H2878" s="109">
        <f t="shared" si="239"/>
        <v>6549575</v>
      </c>
    </row>
    <row r="2879" spans="1:8" x14ac:dyDescent="0.35">
      <c r="A2879" s="312" t="s">
        <v>342</v>
      </c>
      <c r="B2879" s="292">
        <v>6450580</v>
      </c>
      <c r="C2879" s="292">
        <v>2051713</v>
      </c>
      <c r="D2879" s="292">
        <v>855998</v>
      </c>
      <c r="E2879" s="292">
        <v>1032027</v>
      </c>
      <c r="F2879" s="292">
        <v>2543218</v>
      </c>
      <c r="G2879" s="292">
        <v>619192</v>
      </c>
      <c r="H2879" s="109">
        <f t="shared" si="239"/>
        <v>13552728</v>
      </c>
    </row>
    <row r="2880" spans="1:8" x14ac:dyDescent="0.35">
      <c r="A2880" s="312" t="s">
        <v>676</v>
      </c>
      <c r="B2880" s="292">
        <v>6623272</v>
      </c>
      <c r="C2880" s="292">
        <v>1663588</v>
      </c>
      <c r="D2880" s="292">
        <v>812302</v>
      </c>
      <c r="E2880" s="292">
        <v>1178357</v>
      </c>
      <c r="F2880" s="292">
        <v>2607499</v>
      </c>
      <c r="G2880" s="292">
        <v>512824</v>
      </c>
      <c r="H2880" s="109">
        <f t="shared" si="239"/>
        <v>13397842</v>
      </c>
    </row>
    <row r="2881" spans="1:8" x14ac:dyDescent="0.35">
      <c r="A2881" s="312" t="s">
        <v>417</v>
      </c>
      <c r="B2881" s="292">
        <v>6267617</v>
      </c>
      <c r="C2881" s="292">
        <v>1772972</v>
      </c>
      <c r="D2881" s="292">
        <v>834544</v>
      </c>
      <c r="E2881" s="292">
        <v>2071565</v>
      </c>
      <c r="F2881" s="292">
        <v>2843294</v>
      </c>
      <c r="G2881" s="292">
        <v>495658</v>
      </c>
      <c r="H2881" s="109">
        <f t="shared" si="239"/>
        <v>14285650</v>
      </c>
    </row>
    <row r="2882" spans="1:8" x14ac:dyDescent="0.35">
      <c r="A2882" s="312" t="s">
        <v>341</v>
      </c>
      <c r="B2882" s="292">
        <v>9877612</v>
      </c>
      <c r="C2882" s="292">
        <v>2031468</v>
      </c>
      <c r="D2882" s="292">
        <v>952571</v>
      </c>
      <c r="E2882" s="292">
        <v>1283828</v>
      </c>
      <c r="F2882" s="292">
        <v>2376614</v>
      </c>
      <c r="G2882" s="292">
        <v>572150</v>
      </c>
      <c r="H2882" s="109">
        <f t="shared" si="239"/>
        <v>17094243</v>
      </c>
    </row>
    <row r="2883" spans="1:8" x14ac:dyDescent="0.35">
      <c r="A2883" s="312" t="s">
        <v>338</v>
      </c>
      <c r="B2883" s="292">
        <v>7482676</v>
      </c>
      <c r="C2883" s="292">
        <v>1647166</v>
      </c>
      <c r="D2883" s="292">
        <v>736817</v>
      </c>
      <c r="E2883" s="292">
        <v>957903</v>
      </c>
      <c r="F2883" s="292">
        <v>2341386</v>
      </c>
      <c r="G2883" s="292">
        <v>628526</v>
      </c>
      <c r="H2883" s="109">
        <f t="shared" si="239"/>
        <v>13794474</v>
      </c>
    </row>
    <row r="2884" spans="1:8" x14ac:dyDescent="0.35">
      <c r="A2884" s="312" t="s">
        <v>337</v>
      </c>
      <c r="B2884" s="292">
        <v>7565404</v>
      </c>
      <c r="C2884" s="292">
        <v>1541803</v>
      </c>
      <c r="D2884" s="292">
        <v>857555</v>
      </c>
      <c r="E2884" s="292">
        <v>974979</v>
      </c>
      <c r="F2884" s="292">
        <v>2584043</v>
      </c>
      <c r="G2884" s="292">
        <v>663107</v>
      </c>
      <c r="H2884" s="109">
        <f t="shared" si="239"/>
        <v>14186891</v>
      </c>
    </row>
    <row r="2885" spans="1:8" x14ac:dyDescent="0.35">
      <c r="A2885" s="312" t="s">
        <v>677</v>
      </c>
      <c r="B2885" s="292">
        <v>7747449</v>
      </c>
      <c r="C2885" s="292">
        <v>1776220</v>
      </c>
      <c r="D2885" s="292">
        <v>827293</v>
      </c>
      <c r="E2885" s="292">
        <v>919850</v>
      </c>
      <c r="F2885" s="292">
        <v>2302968</v>
      </c>
      <c r="G2885" s="292">
        <v>530553</v>
      </c>
      <c r="H2885" s="109">
        <f t="shared" si="239"/>
        <v>14104333</v>
      </c>
    </row>
    <row r="2886" spans="1:8" x14ac:dyDescent="0.35">
      <c r="A2886" s="312" t="s">
        <v>418</v>
      </c>
      <c r="B2886" s="292">
        <v>9078650</v>
      </c>
      <c r="C2886" s="292">
        <v>2694384</v>
      </c>
      <c r="D2886" s="292">
        <v>946618</v>
      </c>
      <c r="E2886" s="292">
        <v>962423</v>
      </c>
      <c r="F2886" s="292">
        <v>2713124</v>
      </c>
      <c r="G2886" s="292">
        <v>669143</v>
      </c>
      <c r="H2886" s="109">
        <f t="shared" si="239"/>
        <v>17064342</v>
      </c>
    </row>
    <row r="2887" spans="1:8" x14ac:dyDescent="0.35">
      <c r="A2887" s="312" t="s">
        <v>336</v>
      </c>
      <c r="B2887" s="292">
        <v>9856880</v>
      </c>
      <c r="C2887" s="292">
        <v>2825581</v>
      </c>
      <c r="D2887" s="292">
        <v>1016104</v>
      </c>
      <c r="E2887" s="292">
        <v>1325702</v>
      </c>
      <c r="F2887" s="292">
        <v>2349352</v>
      </c>
      <c r="G2887" s="292">
        <v>616274</v>
      </c>
      <c r="H2887" s="109">
        <f t="shared" si="239"/>
        <v>17989893</v>
      </c>
    </row>
    <row r="2888" spans="1:8" x14ac:dyDescent="0.35">
      <c r="A2888" s="312" t="s">
        <v>333</v>
      </c>
      <c r="B2888" s="292">
        <v>5331430</v>
      </c>
      <c r="C2888" s="292">
        <v>2434014</v>
      </c>
      <c r="D2888" s="292">
        <v>766030</v>
      </c>
      <c r="E2888" s="292">
        <v>1468727</v>
      </c>
      <c r="F2888" s="292">
        <v>2098290</v>
      </c>
      <c r="G2888" s="292">
        <v>569699</v>
      </c>
      <c r="H2888" s="109">
        <f t="shared" si="239"/>
        <v>12668190</v>
      </c>
    </row>
    <row r="2889" spans="1:8" x14ac:dyDescent="0.35">
      <c r="A2889" s="312" t="s">
        <v>332</v>
      </c>
      <c r="B2889" s="292">
        <v>8529193</v>
      </c>
      <c r="C2889" s="292">
        <v>1982736</v>
      </c>
      <c r="D2889" s="292">
        <v>848136</v>
      </c>
      <c r="E2889" s="292">
        <v>1268772</v>
      </c>
      <c r="F2889" s="292">
        <v>2397493</v>
      </c>
      <c r="G2889" s="292">
        <v>559628</v>
      </c>
      <c r="H2889" s="109">
        <f t="shared" si="239"/>
        <v>15585958</v>
      </c>
    </row>
    <row r="2890" spans="1:8" x14ac:dyDescent="0.35">
      <c r="A2890" s="312" t="s">
        <v>678</v>
      </c>
      <c r="B2890" s="292">
        <v>10535607</v>
      </c>
      <c r="C2890" s="292">
        <v>4010896</v>
      </c>
      <c r="D2890" s="292">
        <v>1143421</v>
      </c>
      <c r="E2890" s="292">
        <v>1372810</v>
      </c>
      <c r="F2890" s="292">
        <v>2400218</v>
      </c>
      <c r="G2890" s="292">
        <v>678351</v>
      </c>
      <c r="H2890" s="109">
        <f t="shared" si="239"/>
        <v>20141303</v>
      </c>
    </row>
    <row r="2891" spans="1:8" x14ac:dyDescent="0.35">
      <c r="A2891" s="312" t="s">
        <v>419</v>
      </c>
      <c r="B2891" s="292">
        <v>8531952</v>
      </c>
      <c r="C2891" s="292">
        <v>2512697</v>
      </c>
      <c r="D2891" s="292">
        <v>1270079</v>
      </c>
      <c r="E2891" s="292">
        <v>1137082</v>
      </c>
      <c r="F2891" s="292">
        <v>2220065</v>
      </c>
      <c r="G2891" s="292">
        <v>692997</v>
      </c>
      <c r="H2891" s="109">
        <f t="shared" si="239"/>
        <v>16364872</v>
      </c>
    </row>
    <row r="2892" spans="1:8" x14ac:dyDescent="0.35">
      <c r="A2892" s="312" t="s">
        <v>331</v>
      </c>
      <c r="B2892" s="292">
        <v>10080377</v>
      </c>
      <c r="C2892" s="292">
        <v>3273171</v>
      </c>
      <c r="D2892" s="292">
        <v>1255120</v>
      </c>
      <c r="E2892" s="292">
        <v>1379357</v>
      </c>
      <c r="F2892" s="292">
        <v>2698175</v>
      </c>
      <c r="G2892" s="292">
        <v>715317</v>
      </c>
      <c r="H2892" s="109">
        <f t="shared" si="239"/>
        <v>19401517</v>
      </c>
    </row>
    <row r="2893" spans="1:8" x14ac:dyDescent="0.35">
      <c r="A2893" s="312" t="s">
        <v>328</v>
      </c>
      <c r="B2893" s="292">
        <v>7185912</v>
      </c>
      <c r="C2893" s="292">
        <v>2487956</v>
      </c>
      <c r="D2893" s="292">
        <v>787779</v>
      </c>
      <c r="E2893" s="292">
        <v>1129782</v>
      </c>
      <c r="F2893" s="292">
        <v>2154335</v>
      </c>
      <c r="G2893" s="292">
        <v>483513</v>
      </c>
      <c r="H2893" s="109">
        <f t="shared" si="239"/>
        <v>14229277</v>
      </c>
    </row>
    <row r="2894" spans="1:8" x14ac:dyDescent="0.35">
      <c r="A2894" s="312" t="s">
        <v>327</v>
      </c>
      <c r="B2894" s="292">
        <v>6202283</v>
      </c>
      <c r="C2894" s="292">
        <v>2107528</v>
      </c>
      <c r="D2894" s="292">
        <v>780025</v>
      </c>
      <c r="E2894" s="292">
        <v>1289995</v>
      </c>
      <c r="F2894" s="292">
        <v>2333741</v>
      </c>
      <c r="G2894" s="292">
        <v>530452</v>
      </c>
      <c r="H2894" s="109">
        <f t="shared" si="239"/>
        <v>13244024</v>
      </c>
    </row>
    <row r="2895" spans="1:8" x14ac:dyDescent="0.35">
      <c r="A2895" s="267" t="s">
        <v>1110</v>
      </c>
      <c r="B2895" s="78">
        <f>SUM(B2873:B2894)</f>
        <v>167737167</v>
      </c>
      <c r="C2895" s="272">
        <f t="shared" ref="C2895:G2895" si="240">SUM(C2873:C2894)</f>
        <v>49310624</v>
      </c>
      <c r="D2895" s="78">
        <f t="shared" si="240"/>
        <v>19528558</v>
      </c>
      <c r="E2895" s="78">
        <f t="shared" si="240"/>
        <v>25876636</v>
      </c>
      <c r="F2895" s="78">
        <f t="shared" si="240"/>
        <v>52682824</v>
      </c>
      <c r="G2895" s="272">
        <f t="shared" si="240"/>
        <v>12436716</v>
      </c>
      <c r="H2895" s="78">
        <f t="shared" si="239"/>
        <v>327572525</v>
      </c>
    </row>
    <row r="2896" spans="1:8" x14ac:dyDescent="0.35">
      <c r="A2896" s="268" t="s">
        <v>1111</v>
      </c>
      <c r="B2896" s="158">
        <f>AVERAGE(B2873:B2894)</f>
        <v>7624416.6818181816</v>
      </c>
      <c r="C2896" s="158">
        <f t="shared" ref="C2896:H2896" si="241">AVERAGE(C2873:C2894)</f>
        <v>2241392</v>
      </c>
      <c r="D2896" s="158">
        <f t="shared" si="241"/>
        <v>887661.72727272729</v>
      </c>
      <c r="E2896" s="158">
        <f t="shared" si="241"/>
        <v>1176210.7272727273</v>
      </c>
      <c r="F2896" s="158">
        <f t="shared" si="241"/>
        <v>2394673.8181818184</v>
      </c>
      <c r="G2896" s="158">
        <f t="shared" si="241"/>
        <v>565305.27272727271</v>
      </c>
      <c r="H2896" s="158">
        <f t="shared" si="241"/>
        <v>14889660.227272727</v>
      </c>
    </row>
    <row r="2898" spans="1:8" x14ac:dyDescent="0.35">
      <c r="A2898" s="312" t="s">
        <v>681</v>
      </c>
      <c r="B2898" s="292">
        <v>8628818</v>
      </c>
      <c r="C2898" s="292">
        <v>2898706</v>
      </c>
      <c r="D2898" s="292">
        <v>851843</v>
      </c>
      <c r="E2898" s="292">
        <v>1305771</v>
      </c>
      <c r="F2898" s="292">
        <v>2701023</v>
      </c>
      <c r="G2898" s="292">
        <v>753270</v>
      </c>
      <c r="H2898" s="109">
        <v>17139431</v>
      </c>
    </row>
    <row r="2899" spans="1:8" x14ac:dyDescent="0.35">
      <c r="A2899" s="312" t="s">
        <v>682</v>
      </c>
      <c r="B2899" s="292">
        <v>7555934</v>
      </c>
      <c r="C2899" s="292">
        <v>2638856</v>
      </c>
      <c r="D2899" s="292">
        <v>1116714</v>
      </c>
      <c r="E2899" s="292">
        <v>1225144</v>
      </c>
      <c r="F2899" s="292">
        <v>2161207</v>
      </c>
      <c r="G2899" s="292">
        <v>713944</v>
      </c>
      <c r="H2899" s="109">
        <v>15411799</v>
      </c>
    </row>
    <row r="2900" spans="1:8" x14ac:dyDescent="0.35">
      <c r="A2900" s="312" t="s">
        <v>683</v>
      </c>
      <c r="B2900" s="292">
        <v>7778590</v>
      </c>
      <c r="C2900" s="292">
        <v>2269611</v>
      </c>
      <c r="D2900" s="292">
        <v>1025199</v>
      </c>
      <c r="E2900" s="292">
        <v>1306179</v>
      </c>
      <c r="F2900" s="292">
        <v>2279505</v>
      </c>
      <c r="G2900" s="292">
        <v>715606</v>
      </c>
      <c r="H2900" s="109">
        <v>15374690</v>
      </c>
    </row>
    <row r="2901" spans="1:8" x14ac:dyDescent="0.35">
      <c r="A2901" s="312" t="s">
        <v>875</v>
      </c>
      <c r="B2901" s="292">
        <v>5279506</v>
      </c>
      <c r="C2901" s="292">
        <v>1878124</v>
      </c>
      <c r="D2901" s="292">
        <v>717049</v>
      </c>
      <c r="E2901" s="292">
        <v>1207118</v>
      </c>
      <c r="F2901" s="292">
        <v>3333292</v>
      </c>
      <c r="G2901" s="292">
        <v>669939</v>
      </c>
      <c r="H2901" s="109">
        <v>13085028</v>
      </c>
    </row>
    <row r="2902" spans="1:8" x14ac:dyDescent="0.35">
      <c r="A2902" s="312" t="s">
        <v>787</v>
      </c>
      <c r="B2902" s="292">
        <v>6667126</v>
      </c>
      <c r="C2902" s="292">
        <v>2370563</v>
      </c>
      <c r="D2902" s="292">
        <v>789760</v>
      </c>
      <c r="E2902" s="292">
        <v>1670320</v>
      </c>
      <c r="F2902" s="292">
        <v>3131864</v>
      </c>
      <c r="G2902" s="292">
        <v>688488</v>
      </c>
      <c r="H2902" s="109">
        <v>15318121</v>
      </c>
    </row>
    <row r="2903" spans="1:8" x14ac:dyDescent="0.35">
      <c r="A2903" s="312" t="s">
        <v>686</v>
      </c>
      <c r="B2903" s="292">
        <v>5892885</v>
      </c>
      <c r="C2903" s="292">
        <v>2014303</v>
      </c>
      <c r="D2903" s="292">
        <v>691267</v>
      </c>
      <c r="E2903" s="292">
        <v>1540771</v>
      </c>
      <c r="F2903" s="292">
        <v>3476361</v>
      </c>
      <c r="G2903" s="292">
        <v>712829</v>
      </c>
      <c r="H2903" s="109">
        <v>14328416</v>
      </c>
    </row>
    <row r="2904" spans="1:8" x14ac:dyDescent="0.35">
      <c r="A2904" s="312" t="s">
        <v>687</v>
      </c>
      <c r="B2904" s="292">
        <v>8817041</v>
      </c>
      <c r="C2904" s="292">
        <v>4416731</v>
      </c>
      <c r="D2904" s="292">
        <v>1004986</v>
      </c>
      <c r="E2904" s="292">
        <v>2720064</v>
      </c>
      <c r="F2904" s="292">
        <v>2886525</v>
      </c>
      <c r="G2904" s="292">
        <v>767104</v>
      </c>
      <c r="H2904" s="109">
        <v>20612451</v>
      </c>
    </row>
    <row r="2905" spans="1:8" x14ac:dyDescent="0.35">
      <c r="A2905" s="312" t="s">
        <v>688</v>
      </c>
      <c r="B2905" s="292">
        <v>7711461</v>
      </c>
      <c r="C2905" s="292">
        <v>2527438</v>
      </c>
      <c r="D2905" s="292">
        <v>765696</v>
      </c>
      <c r="E2905" s="292">
        <v>1806005</v>
      </c>
      <c r="F2905" s="292">
        <v>2508152</v>
      </c>
      <c r="G2905" s="292">
        <v>710105</v>
      </c>
      <c r="H2905" s="109">
        <v>16028857</v>
      </c>
    </row>
    <row r="2906" spans="1:8" x14ac:dyDescent="0.35">
      <c r="A2906" s="312" t="s">
        <v>876</v>
      </c>
      <c r="B2906" s="292">
        <v>6464491</v>
      </c>
      <c r="C2906" s="292">
        <v>2175857</v>
      </c>
      <c r="D2906" s="292">
        <v>671930</v>
      </c>
      <c r="E2906" s="292">
        <v>1723708</v>
      </c>
      <c r="F2906" s="292">
        <v>2613346</v>
      </c>
      <c r="G2906" s="292">
        <v>531892</v>
      </c>
      <c r="H2906" s="109">
        <v>14181224</v>
      </c>
    </row>
    <row r="2907" spans="1:8" x14ac:dyDescent="0.35">
      <c r="A2907" s="312" t="s">
        <v>788</v>
      </c>
      <c r="B2907" s="292">
        <v>7852727</v>
      </c>
      <c r="C2907" s="292">
        <v>2832566</v>
      </c>
      <c r="D2907" s="292">
        <v>1006815</v>
      </c>
      <c r="E2907" s="292">
        <v>1525019</v>
      </c>
      <c r="F2907" s="292">
        <v>3079696</v>
      </c>
      <c r="G2907" s="292">
        <v>743891</v>
      </c>
      <c r="H2907" s="109">
        <v>17040714</v>
      </c>
    </row>
    <row r="2908" spans="1:8" x14ac:dyDescent="0.35">
      <c r="A2908" s="312" t="s">
        <v>691</v>
      </c>
      <c r="B2908" s="292">
        <v>10886040</v>
      </c>
      <c r="C2908" s="292">
        <v>3777471</v>
      </c>
      <c r="D2908" s="292">
        <v>1126012</v>
      </c>
      <c r="E2908" s="292">
        <v>1530558</v>
      </c>
      <c r="F2908" s="292">
        <v>2579182</v>
      </c>
      <c r="G2908" s="292">
        <v>809490</v>
      </c>
      <c r="H2908" s="109">
        <v>20708753</v>
      </c>
    </row>
    <row r="2909" spans="1:8" x14ac:dyDescent="0.35">
      <c r="A2909" s="312" t="s">
        <v>692</v>
      </c>
      <c r="B2909" s="292">
        <v>7673852</v>
      </c>
      <c r="C2909" s="292">
        <v>3064764</v>
      </c>
      <c r="D2909" s="292">
        <v>794234</v>
      </c>
      <c r="E2909" s="292">
        <v>1227942</v>
      </c>
      <c r="F2909" s="292">
        <v>2308038</v>
      </c>
      <c r="G2909" s="292">
        <v>586974</v>
      </c>
      <c r="H2909" s="109">
        <v>15655804</v>
      </c>
    </row>
    <row r="2910" spans="1:8" x14ac:dyDescent="0.35">
      <c r="A2910" s="312" t="s">
        <v>693</v>
      </c>
      <c r="B2910" s="292">
        <v>6062778</v>
      </c>
      <c r="C2910" s="292">
        <v>2673097</v>
      </c>
      <c r="D2910" s="292">
        <v>966565</v>
      </c>
      <c r="E2910" s="292">
        <v>1743672</v>
      </c>
      <c r="F2910" s="292">
        <v>2806130</v>
      </c>
      <c r="G2910" s="292">
        <v>765773</v>
      </c>
      <c r="H2910" s="109">
        <v>15018015</v>
      </c>
    </row>
    <row r="2911" spans="1:8" x14ac:dyDescent="0.35">
      <c r="A2911" s="312" t="s">
        <v>877</v>
      </c>
      <c r="B2911" s="292">
        <v>8518691</v>
      </c>
      <c r="C2911" s="292">
        <v>1956431</v>
      </c>
      <c r="D2911" s="292">
        <v>824967</v>
      </c>
      <c r="E2911" s="292">
        <v>1571891</v>
      </c>
      <c r="F2911" s="292">
        <v>2110347</v>
      </c>
      <c r="G2911" s="292">
        <v>892098</v>
      </c>
      <c r="H2911" s="109">
        <v>15874425</v>
      </c>
    </row>
    <row r="2912" spans="1:8" x14ac:dyDescent="0.35">
      <c r="A2912" s="312" t="s">
        <v>789</v>
      </c>
      <c r="B2912" s="292">
        <v>13019322</v>
      </c>
      <c r="C2912" s="292">
        <v>2463268</v>
      </c>
      <c r="D2912" s="292">
        <v>768783</v>
      </c>
      <c r="E2912" s="292">
        <v>1363230</v>
      </c>
      <c r="F2912" s="292">
        <v>2307598</v>
      </c>
      <c r="G2912" s="292">
        <v>721902</v>
      </c>
      <c r="H2912" s="109">
        <v>20644103</v>
      </c>
    </row>
    <row r="2913" spans="1:8" x14ac:dyDescent="0.35">
      <c r="A2913" s="312" t="s">
        <v>696</v>
      </c>
      <c r="B2913" s="292">
        <v>12539778</v>
      </c>
      <c r="C2913" s="292">
        <v>1732006</v>
      </c>
      <c r="D2913" s="292">
        <v>906314</v>
      </c>
      <c r="E2913" s="292">
        <v>1537938</v>
      </c>
      <c r="F2913" s="292">
        <v>3232598</v>
      </c>
      <c r="G2913" s="292">
        <v>821412</v>
      </c>
      <c r="H2913" s="109">
        <v>20770046</v>
      </c>
    </row>
    <row r="2914" spans="1:8" x14ac:dyDescent="0.35">
      <c r="A2914" s="312" t="s">
        <v>698</v>
      </c>
      <c r="B2914" s="292">
        <v>5404962</v>
      </c>
      <c r="C2914" s="292">
        <v>1354545</v>
      </c>
      <c r="D2914" s="292">
        <v>970167</v>
      </c>
      <c r="E2914" s="292">
        <v>1174721</v>
      </c>
      <c r="F2914" s="292">
        <v>2121913</v>
      </c>
      <c r="G2914" s="292">
        <v>811653</v>
      </c>
      <c r="H2914" s="109">
        <v>11837961</v>
      </c>
    </row>
    <row r="2915" spans="1:8" x14ac:dyDescent="0.35">
      <c r="A2915" s="312" t="s">
        <v>878</v>
      </c>
      <c r="B2915" s="292">
        <v>16551649</v>
      </c>
      <c r="C2915" s="292">
        <v>1964277</v>
      </c>
      <c r="D2915" s="292">
        <v>875222</v>
      </c>
      <c r="E2915" s="292">
        <v>1795696</v>
      </c>
      <c r="F2915" s="292">
        <v>2765895</v>
      </c>
      <c r="G2915" s="292">
        <v>854474</v>
      </c>
      <c r="H2915" s="109">
        <v>24807213</v>
      </c>
    </row>
    <row r="2916" spans="1:8" x14ac:dyDescent="0.35">
      <c r="A2916" s="312" t="s">
        <v>791</v>
      </c>
      <c r="B2916" s="292">
        <v>17618848</v>
      </c>
      <c r="C2916" s="292">
        <v>3321217</v>
      </c>
      <c r="D2916" s="292">
        <v>1107538</v>
      </c>
      <c r="E2916" s="292">
        <v>1576271</v>
      </c>
      <c r="F2916" s="292">
        <v>2415075</v>
      </c>
      <c r="G2916" s="292">
        <v>971844</v>
      </c>
      <c r="H2916" s="109">
        <v>27010793</v>
      </c>
    </row>
    <row r="2917" spans="1:8" x14ac:dyDescent="0.35">
      <c r="A2917" s="312" t="s">
        <v>700</v>
      </c>
      <c r="B2917" s="292">
        <v>13210191</v>
      </c>
      <c r="C2917" s="292">
        <v>3812834</v>
      </c>
      <c r="D2917" s="292">
        <v>1026992</v>
      </c>
      <c r="E2917" s="292">
        <v>1635755</v>
      </c>
      <c r="F2917" s="292">
        <v>2778853</v>
      </c>
      <c r="G2917" s="292">
        <v>823873</v>
      </c>
      <c r="H2917" s="109">
        <v>23288498</v>
      </c>
    </row>
    <row r="2918" spans="1:8" x14ac:dyDescent="0.35">
      <c r="A2918" s="312" t="s">
        <v>701</v>
      </c>
      <c r="B2918" s="292">
        <v>12174873</v>
      </c>
      <c r="C2918" s="292">
        <v>5076264</v>
      </c>
      <c r="D2918" s="292">
        <v>1204301</v>
      </c>
      <c r="E2918" s="292">
        <v>1399913</v>
      </c>
      <c r="F2918" s="292">
        <v>2908557</v>
      </c>
      <c r="G2918" s="292">
        <v>669225</v>
      </c>
      <c r="H2918" s="109">
        <v>23433133</v>
      </c>
    </row>
    <row r="2919" spans="1:8" x14ac:dyDescent="0.35">
      <c r="A2919" s="267" t="s">
        <v>1112</v>
      </c>
      <c r="B2919" s="78">
        <f>SUM(B2898:B2918)</f>
        <v>196309563</v>
      </c>
      <c r="C2919" s="78">
        <f t="shared" ref="C2919:H2919" si="242">SUM(C2898:C2918)</f>
        <v>57218929</v>
      </c>
      <c r="D2919" s="78">
        <f t="shared" si="242"/>
        <v>19212354</v>
      </c>
      <c r="E2919" s="78">
        <f t="shared" si="242"/>
        <v>32587686</v>
      </c>
      <c r="F2919" s="78">
        <f t="shared" si="242"/>
        <v>56505157</v>
      </c>
      <c r="G2919" s="78">
        <f t="shared" si="242"/>
        <v>15735786</v>
      </c>
      <c r="H2919" s="78">
        <f t="shared" si="242"/>
        <v>377569475</v>
      </c>
    </row>
    <row r="2920" spans="1:8" x14ac:dyDescent="0.35">
      <c r="A2920" s="268" t="s">
        <v>1113</v>
      </c>
      <c r="B2920" s="158">
        <f>B2919/21</f>
        <v>9348074.4285714291</v>
      </c>
      <c r="C2920" s="158">
        <f t="shared" ref="C2920:H2920" si="243">C2919/21</f>
        <v>2724710.9047619049</v>
      </c>
      <c r="D2920" s="158">
        <f t="shared" si="243"/>
        <v>914874</v>
      </c>
      <c r="E2920" s="158">
        <f t="shared" si="243"/>
        <v>1551794.5714285714</v>
      </c>
      <c r="F2920" s="158">
        <f t="shared" si="243"/>
        <v>2690721.7619047621</v>
      </c>
      <c r="G2920" s="158">
        <f t="shared" si="243"/>
        <v>749323.14285714284</v>
      </c>
      <c r="H2920" s="158">
        <f t="shared" si="243"/>
        <v>17979498.80952381</v>
      </c>
    </row>
    <row r="2922" spans="1:8" x14ac:dyDescent="0.35">
      <c r="A2922" s="312" t="s">
        <v>303</v>
      </c>
      <c r="B2922" s="292">
        <v>15038119</v>
      </c>
      <c r="C2922" s="292">
        <v>5444042</v>
      </c>
      <c r="D2922" s="292">
        <v>1456972</v>
      </c>
      <c r="E2922" s="292">
        <v>1129716</v>
      </c>
      <c r="F2922" s="292">
        <v>2706516</v>
      </c>
      <c r="G2922" s="292">
        <v>773659</v>
      </c>
      <c r="H2922" s="292">
        <v>26549024</v>
      </c>
    </row>
    <row r="2923" spans="1:8" x14ac:dyDescent="0.35">
      <c r="A2923" s="312" t="s">
        <v>300</v>
      </c>
      <c r="B2923" s="292">
        <v>9180188</v>
      </c>
      <c r="C2923" s="292">
        <v>3876209</v>
      </c>
      <c r="D2923" s="292">
        <v>912154</v>
      </c>
      <c r="E2923" s="292">
        <v>1485417</v>
      </c>
      <c r="F2923" s="292">
        <v>2206353</v>
      </c>
      <c r="G2923" s="292">
        <v>495969</v>
      </c>
      <c r="H2923" s="292">
        <v>18156290</v>
      </c>
    </row>
    <row r="2924" spans="1:8" x14ac:dyDescent="0.35">
      <c r="A2924" s="312" t="s">
        <v>299</v>
      </c>
      <c r="B2924" s="292">
        <v>8379075</v>
      </c>
      <c r="C2924" s="292">
        <v>3135965</v>
      </c>
      <c r="D2924" s="292">
        <v>933784</v>
      </c>
      <c r="E2924" s="292">
        <v>1342577</v>
      </c>
      <c r="F2924" s="292">
        <v>2289097</v>
      </c>
      <c r="G2924" s="292">
        <v>747150</v>
      </c>
      <c r="H2924" s="292">
        <v>16827648</v>
      </c>
    </row>
    <row r="2925" spans="1:8" x14ac:dyDescent="0.35">
      <c r="A2925" s="312" t="s">
        <v>913</v>
      </c>
      <c r="B2925" s="292">
        <v>8039731</v>
      </c>
      <c r="C2925" s="292">
        <v>3026509</v>
      </c>
      <c r="D2925" s="292">
        <v>978510</v>
      </c>
      <c r="E2925" s="292">
        <v>1453183</v>
      </c>
      <c r="F2925" s="292">
        <v>2638680</v>
      </c>
      <c r="G2925" s="292">
        <v>550884</v>
      </c>
      <c r="H2925" s="292">
        <v>16687497</v>
      </c>
    </row>
    <row r="2926" spans="1:8" x14ac:dyDescent="0.35">
      <c r="A2926" s="312" t="s">
        <v>1071</v>
      </c>
      <c r="B2926" s="292">
        <v>6875263</v>
      </c>
      <c r="C2926" s="292">
        <v>3619004</v>
      </c>
      <c r="D2926" s="292">
        <v>1104089</v>
      </c>
      <c r="E2926" s="292">
        <v>1323712</v>
      </c>
      <c r="F2926" s="292">
        <v>2918270</v>
      </c>
      <c r="G2926" s="292">
        <v>666848</v>
      </c>
      <c r="H2926" s="292">
        <v>16507186</v>
      </c>
    </row>
    <row r="2927" spans="1:8" x14ac:dyDescent="0.35">
      <c r="A2927" s="312" t="s">
        <v>298</v>
      </c>
      <c r="B2927" s="292">
        <v>6973472</v>
      </c>
      <c r="C2927" s="292">
        <v>4568020</v>
      </c>
      <c r="D2927" s="292">
        <v>1282945</v>
      </c>
      <c r="E2927" s="292">
        <v>1098054</v>
      </c>
      <c r="F2927" s="292">
        <v>2748042</v>
      </c>
      <c r="G2927" s="292">
        <v>553071</v>
      </c>
      <c r="H2927" s="292">
        <v>17223604</v>
      </c>
    </row>
    <row r="2928" spans="1:8" x14ac:dyDescent="0.35">
      <c r="A2928" s="312" t="s">
        <v>295</v>
      </c>
      <c r="B2928" s="292">
        <v>5465882</v>
      </c>
      <c r="C2928" s="292">
        <v>4837781</v>
      </c>
      <c r="D2928" s="292">
        <v>1224536</v>
      </c>
      <c r="E2928" s="292">
        <v>1294084</v>
      </c>
      <c r="F2928" s="292">
        <v>2605657</v>
      </c>
      <c r="G2928" s="292">
        <v>455376</v>
      </c>
      <c r="H2928" s="292">
        <v>15883316</v>
      </c>
    </row>
    <row r="2929" spans="1:8" x14ac:dyDescent="0.35">
      <c r="A2929" s="312" t="s">
        <v>294</v>
      </c>
      <c r="B2929" s="292">
        <v>8425744</v>
      </c>
      <c r="C2929" s="292">
        <v>4513882</v>
      </c>
      <c r="D2929" s="292">
        <v>1575225</v>
      </c>
      <c r="E2929" s="292">
        <v>1464415</v>
      </c>
      <c r="F2929" s="292">
        <v>3662135</v>
      </c>
      <c r="G2929" s="292">
        <v>526083</v>
      </c>
      <c r="H2929" s="292">
        <v>20167484</v>
      </c>
    </row>
    <row r="2930" spans="1:8" x14ac:dyDescent="0.35">
      <c r="A2930" s="312" t="s">
        <v>914</v>
      </c>
      <c r="B2930" s="292">
        <v>12049128</v>
      </c>
      <c r="C2930" s="292">
        <v>4095700</v>
      </c>
      <c r="D2930" s="292">
        <v>2394019</v>
      </c>
      <c r="E2930" s="292">
        <v>1069536</v>
      </c>
      <c r="F2930" s="292">
        <v>3178313</v>
      </c>
      <c r="G2930" s="292">
        <v>643450</v>
      </c>
      <c r="H2930" s="292">
        <v>23430146</v>
      </c>
    </row>
    <row r="2931" spans="1:8" x14ac:dyDescent="0.35">
      <c r="A2931" s="312" t="s">
        <v>1072</v>
      </c>
      <c r="B2931" s="292">
        <v>8332543</v>
      </c>
      <c r="C2931" s="292">
        <v>3545335</v>
      </c>
      <c r="D2931" s="292">
        <v>1984358</v>
      </c>
      <c r="E2931" s="292">
        <v>1050735</v>
      </c>
      <c r="F2931" s="292">
        <v>2788246</v>
      </c>
      <c r="G2931" s="292">
        <v>555582</v>
      </c>
      <c r="H2931" s="292">
        <v>18256799</v>
      </c>
    </row>
    <row r="2932" spans="1:8" x14ac:dyDescent="0.35">
      <c r="A2932" s="312" t="s">
        <v>293</v>
      </c>
      <c r="B2932" s="292">
        <v>6213943</v>
      </c>
      <c r="C2932" s="292">
        <v>2980257</v>
      </c>
      <c r="D2932" s="292">
        <v>1412811</v>
      </c>
      <c r="E2932" s="292">
        <v>1125829</v>
      </c>
      <c r="F2932" s="292">
        <v>2352230</v>
      </c>
      <c r="G2932" s="292">
        <v>524507</v>
      </c>
      <c r="H2932" s="292">
        <v>14609577</v>
      </c>
    </row>
    <row r="2933" spans="1:8" x14ac:dyDescent="0.35">
      <c r="A2933" s="312" t="s">
        <v>290</v>
      </c>
      <c r="B2933" s="292">
        <v>4810881</v>
      </c>
      <c r="C2933" s="292">
        <v>2365899</v>
      </c>
      <c r="D2933" s="292">
        <v>678384</v>
      </c>
      <c r="E2933" s="292">
        <v>993810</v>
      </c>
      <c r="F2933" s="292">
        <v>2400074</v>
      </c>
      <c r="G2933" s="292">
        <v>446231</v>
      </c>
      <c r="H2933" s="292">
        <v>11695279</v>
      </c>
    </row>
    <row r="2934" spans="1:8" x14ac:dyDescent="0.35">
      <c r="A2934" s="312" t="s">
        <v>289</v>
      </c>
      <c r="B2934" s="292">
        <v>8422809</v>
      </c>
      <c r="C2934" s="292">
        <v>2104709</v>
      </c>
      <c r="D2934" s="292">
        <v>711292</v>
      </c>
      <c r="E2934" s="292">
        <v>952852</v>
      </c>
      <c r="F2934" s="292">
        <v>1975474</v>
      </c>
      <c r="G2934" s="292">
        <v>484744</v>
      </c>
      <c r="H2934" s="292">
        <v>14651880</v>
      </c>
    </row>
    <row r="2935" spans="1:8" x14ac:dyDescent="0.35">
      <c r="A2935" s="312" t="s">
        <v>915</v>
      </c>
      <c r="B2935" s="292">
        <v>7301413</v>
      </c>
      <c r="C2935" s="292">
        <v>2187405</v>
      </c>
      <c r="D2935" s="292">
        <v>701221</v>
      </c>
      <c r="E2935" s="292">
        <v>1163891</v>
      </c>
      <c r="F2935" s="292">
        <v>2049932</v>
      </c>
      <c r="G2935" s="292">
        <v>499482</v>
      </c>
      <c r="H2935" s="292">
        <v>13903344</v>
      </c>
    </row>
    <row r="2936" spans="1:8" x14ac:dyDescent="0.35">
      <c r="A2936" s="312" t="s">
        <v>1073</v>
      </c>
      <c r="B2936" s="292">
        <v>5366929</v>
      </c>
      <c r="C2936" s="292">
        <v>1730150</v>
      </c>
      <c r="D2936" s="292">
        <v>664067</v>
      </c>
      <c r="E2936" s="292">
        <v>1100990</v>
      </c>
      <c r="F2936" s="292">
        <v>1996531</v>
      </c>
      <c r="G2936" s="292">
        <v>456014</v>
      </c>
      <c r="H2936" s="292">
        <v>11314681</v>
      </c>
    </row>
    <row r="2937" spans="1:8" x14ac:dyDescent="0.35">
      <c r="A2937" s="312" t="s">
        <v>288</v>
      </c>
      <c r="B2937" s="292">
        <v>3592890</v>
      </c>
      <c r="C2937" s="292">
        <v>1534065</v>
      </c>
      <c r="D2937" s="292">
        <v>550056</v>
      </c>
      <c r="E2937" s="292">
        <v>792585</v>
      </c>
      <c r="F2937" s="292">
        <v>1422464</v>
      </c>
      <c r="G2937" s="292">
        <v>444634</v>
      </c>
      <c r="H2937" s="292">
        <v>8336694</v>
      </c>
    </row>
    <row r="2938" spans="1:8" x14ac:dyDescent="0.35">
      <c r="A2938" s="312" t="s">
        <v>285</v>
      </c>
      <c r="B2938" s="292">
        <v>1712954</v>
      </c>
      <c r="C2938" s="292">
        <v>865677</v>
      </c>
      <c r="D2938" s="292">
        <v>245780</v>
      </c>
      <c r="E2938" s="292">
        <v>711009</v>
      </c>
      <c r="F2938" s="292">
        <v>1741430</v>
      </c>
      <c r="G2938" s="292">
        <v>310081</v>
      </c>
      <c r="H2938" s="292">
        <v>5586931</v>
      </c>
    </row>
    <row r="2939" spans="1:8" x14ac:dyDescent="0.35">
      <c r="A2939" s="312" t="s">
        <v>916</v>
      </c>
      <c r="B2939" s="292">
        <v>4494113</v>
      </c>
      <c r="C2939" s="292">
        <v>1401087</v>
      </c>
      <c r="D2939" s="292">
        <v>563826</v>
      </c>
      <c r="E2939" s="292">
        <v>892781</v>
      </c>
      <c r="F2939" s="292">
        <v>1719274</v>
      </c>
      <c r="G2939" s="292">
        <v>474427</v>
      </c>
      <c r="H2939" s="292">
        <v>9545508</v>
      </c>
    </row>
    <row r="2940" spans="1:8" x14ac:dyDescent="0.35">
      <c r="A2940" s="312" t="s">
        <v>1074</v>
      </c>
      <c r="B2940" s="292">
        <v>3829708</v>
      </c>
      <c r="C2940" s="292">
        <v>1195211</v>
      </c>
      <c r="D2940" s="292">
        <v>527642</v>
      </c>
      <c r="E2940" s="292">
        <v>863332</v>
      </c>
      <c r="F2940" s="292">
        <v>2042893</v>
      </c>
      <c r="G2940" s="292">
        <v>494812</v>
      </c>
      <c r="H2940" s="292">
        <v>8953598</v>
      </c>
    </row>
    <row r="2941" spans="1:8" x14ac:dyDescent="0.35">
      <c r="A2941" s="312" t="s">
        <v>284</v>
      </c>
      <c r="B2941" s="292">
        <v>3550126</v>
      </c>
      <c r="C2941" s="292">
        <v>2242043</v>
      </c>
      <c r="D2941" s="292">
        <v>643479</v>
      </c>
      <c r="E2941" s="292">
        <v>718289</v>
      </c>
      <c r="F2941" s="292">
        <v>2166260</v>
      </c>
      <c r="G2941" s="292">
        <v>511210</v>
      </c>
      <c r="H2941" s="292">
        <v>9831407</v>
      </c>
    </row>
    <row r="2942" spans="1:8" x14ac:dyDescent="0.35">
      <c r="A2942" s="267" t="s">
        <v>1114</v>
      </c>
      <c r="B2942" s="78">
        <f>SUM(B2922:B2941)</f>
        <v>138054911</v>
      </c>
      <c r="C2942" s="78">
        <f t="shared" ref="C2942:H2942" si="244">SUM(C2922:C2941)</f>
        <v>59268950</v>
      </c>
      <c r="D2942" s="78">
        <f t="shared" si="244"/>
        <v>20545150</v>
      </c>
      <c r="E2942" s="78">
        <f t="shared" si="244"/>
        <v>22026797</v>
      </c>
      <c r="F2942" s="78">
        <f t="shared" si="244"/>
        <v>47607871</v>
      </c>
      <c r="G2942" s="78">
        <f t="shared" si="244"/>
        <v>10614214</v>
      </c>
      <c r="H2942" s="78">
        <f t="shared" si="244"/>
        <v>298117893</v>
      </c>
    </row>
    <row r="2943" spans="1:8" s="310" customFormat="1" x14ac:dyDescent="0.35">
      <c r="A2943" s="268" t="s">
        <v>1115</v>
      </c>
      <c r="B2943" s="158">
        <f>AVERAGE(B2922:B2941)</f>
        <v>6902745.5499999998</v>
      </c>
      <c r="C2943" s="158">
        <f t="shared" ref="C2943:H2943" si="245">AVERAGE(C2922:C2941)</f>
        <v>2963447.5</v>
      </c>
      <c r="D2943" s="158">
        <f t="shared" si="245"/>
        <v>1027257.5</v>
      </c>
      <c r="E2943" s="158">
        <f t="shared" si="245"/>
        <v>1101339.8500000001</v>
      </c>
      <c r="F2943" s="158">
        <f t="shared" si="245"/>
        <v>2380393.5499999998</v>
      </c>
      <c r="G2943" s="158">
        <f t="shared" si="245"/>
        <v>530710.69999999995</v>
      </c>
      <c r="H2943" s="158">
        <f t="shared" si="245"/>
        <v>14905894.65</v>
      </c>
    </row>
    <row r="2945" spans="1:8" ht="27.65" customHeight="1" x14ac:dyDescent="0.5">
      <c r="A2945" s="231">
        <v>2018</v>
      </c>
    </row>
    <row r="2946" spans="1:8" ht="45" customHeight="1" x14ac:dyDescent="0.35">
      <c r="A2946" s="235" t="s">
        <v>189</v>
      </c>
      <c r="B2946" s="112" t="s">
        <v>0</v>
      </c>
      <c r="C2946" s="112" t="s">
        <v>1</v>
      </c>
      <c r="D2946" s="112" t="s">
        <v>2</v>
      </c>
      <c r="E2946" s="112" t="s">
        <v>3</v>
      </c>
      <c r="F2946" s="112" t="s">
        <v>50</v>
      </c>
      <c r="G2946" s="112" t="s">
        <v>52</v>
      </c>
      <c r="H2946" s="112" t="s">
        <v>13</v>
      </c>
    </row>
    <row r="2947" spans="1:8" x14ac:dyDescent="0.35">
      <c r="A2947" s="312" t="s">
        <v>279</v>
      </c>
      <c r="B2947" s="329">
        <v>5765997</v>
      </c>
      <c r="C2947" s="329">
        <v>2236772</v>
      </c>
      <c r="D2947" s="329">
        <v>756143</v>
      </c>
      <c r="E2947" s="329">
        <v>872829</v>
      </c>
      <c r="F2947" s="329">
        <v>2361597</v>
      </c>
      <c r="G2947" s="329">
        <v>604264</v>
      </c>
      <c r="H2947" s="329">
        <v>12597602</v>
      </c>
    </row>
    <row r="2948" spans="1:8" x14ac:dyDescent="0.35">
      <c r="A2948" s="312" t="s">
        <v>415</v>
      </c>
      <c r="B2948" s="329">
        <v>7324149</v>
      </c>
      <c r="C2948" s="329">
        <v>2378060</v>
      </c>
      <c r="D2948" s="329">
        <v>756657</v>
      </c>
      <c r="E2948" s="329">
        <v>895214</v>
      </c>
      <c r="F2948" s="329">
        <v>2999818</v>
      </c>
      <c r="G2948" s="329">
        <v>690714</v>
      </c>
      <c r="H2948" s="329">
        <v>15044612</v>
      </c>
    </row>
    <row r="2949" spans="1:8" x14ac:dyDescent="0.35">
      <c r="A2949" s="312" t="s">
        <v>414</v>
      </c>
      <c r="B2949" s="329">
        <v>9622204</v>
      </c>
      <c r="C2949" s="329">
        <v>2645868</v>
      </c>
      <c r="D2949" s="329">
        <v>818510</v>
      </c>
      <c r="E2949" s="329">
        <v>1105833</v>
      </c>
      <c r="F2949" s="329">
        <v>2968706</v>
      </c>
      <c r="G2949" s="329">
        <v>728807</v>
      </c>
      <c r="H2949" s="329">
        <v>17889928</v>
      </c>
    </row>
    <row r="2950" spans="1:8" x14ac:dyDescent="0.35">
      <c r="A2950" s="312" t="s">
        <v>278</v>
      </c>
      <c r="B2950" s="329">
        <v>9195482</v>
      </c>
      <c r="C2950" s="329">
        <v>2505757</v>
      </c>
      <c r="D2950" s="329">
        <v>892968</v>
      </c>
      <c r="E2950" s="329">
        <v>907073</v>
      </c>
      <c r="F2950" s="329">
        <v>2484714</v>
      </c>
      <c r="G2950" s="329">
        <v>607362</v>
      </c>
      <c r="H2950" s="329">
        <v>16593356</v>
      </c>
    </row>
    <row r="2951" spans="1:8" x14ac:dyDescent="0.35">
      <c r="A2951" s="312" t="s">
        <v>275</v>
      </c>
      <c r="B2951" s="329">
        <v>4421134</v>
      </c>
      <c r="C2951" s="329">
        <v>1991497</v>
      </c>
      <c r="D2951" s="329">
        <v>687967</v>
      </c>
      <c r="E2951" s="329">
        <v>1329599</v>
      </c>
      <c r="F2951" s="329">
        <v>2650458</v>
      </c>
      <c r="G2951" s="329">
        <v>544839</v>
      </c>
      <c r="H2951" s="329">
        <v>11625494</v>
      </c>
    </row>
    <row r="2952" spans="1:8" x14ac:dyDescent="0.35">
      <c r="A2952" s="312" t="s">
        <v>274</v>
      </c>
      <c r="B2952" s="329">
        <v>9574653</v>
      </c>
      <c r="C2952" s="329">
        <v>2502990</v>
      </c>
      <c r="D2952" s="329">
        <v>862328</v>
      </c>
      <c r="E2952" s="329">
        <v>1032785</v>
      </c>
      <c r="F2952" s="329">
        <v>3558540</v>
      </c>
      <c r="G2952" s="329">
        <v>718716</v>
      </c>
      <c r="H2952" s="329">
        <v>18250012</v>
      </c>
    </row>
    <row r="2953" spans="1:8" x14ac:dyDescent="0.35">
      <c r="A2953" s="312" t="s">
        <v>413</v>
      </c>
      <c r="B2953" s="329">
        <v>12455730</v>
      </c>
      <c r="C2953" s="329">
        <v>2741242</v>
      </c>
      <c r="D2953" s="329">
        <v>1222102</v>
      </c>
      <c r="E2953" s="329">
        <v>1232533</v>
      </c>
      <c r="F2953" s="329">
        <v>3327661</v>
      </c>
      <c r="G2953" s="329">
        <v>770825</v>
      </c>
      <c r="H2953" s="329">
        <v>21750093</v>
      </c>
    </row>
    <row r="2954" spans="1:8" x14ac:dyDescent="0.35">
      <c r="A2954" s="312" t="s">
        <v>412</v>
      </c>
      <c r="B2954" s="329">
        <v>8712965</v>
      </c>
      <c r="C2954" s="329">
        <v>2418454</v>
      </c>
      <c r="D2954" s="329">
        <v>1134486</v>
      </c>
      <c r="E2954" s="329">
        <v>1273770</v>
      </c>
      <c r="F2954" s="329">
        <v>4469802</v>
      </c>
      <c r="G2954" s="329">
        <v>602226</v>
      </c>
      <c r="H2954" s="329">
        <v>18611703</v>
      </c>
    </row>
    <row r="2955" spans="1:8" x14ac:dyDescent="0.35">
      <c r="A2955" s="312" t="s">
        <v>273</v>
      </c>
      <c r="B2955" s="329">
        <v>10755230</v>
      </c>
      <c r="C2955" s="329">
        <v>3355803</v>
      </c>
      <c r="D2955" s="329">
        <v>1403030</v>
      </c>
      <c r="E2955" s="329">
        <v>1780524</v>
      </c>
      <c r="F2955" s="329">
        <v>3535665</v>
      </c>
      <c r="G2955" s="329">
        <v>780877</v>
      </c>
      <c r="H2955" s="329">
        <v>21611129</v>
      </c>
    </row>
    <row r="2956" spans="1:8" x14ac:dyDescent="0.35">
      <c r="A2956" s="312" t="s">
        <v>269</v>
      </c>
      <c r="B2956" s="329">
        <v>9875422</v>
      </c>
      <c r="C2956" s="329">
        <v>4524810</v>
      </c>
      <c r="D2956" s="329">
        <v>1718147</v>
      </c>
      <c r="E2956" s="329">
        <v>1183769</v>
      </c>
      <c r="F2956" s="329">
        <v>3649919</v>
      </c>
      <c r="G2956" s="329">
        <v>1139458</v>
      </c>
      <c r="H2956" s="329">
        <v>22091525</v>
      </c>
    </row>
    <row r="2957" spans="1:8" x14ac:dyDescent="0.35">
      <c r="A2957" s="312" t="s">
        <v>411</v>
      </c>
      <c r="B2957" s="329">
        <v>9171558</v>
      </c>
      <c r="C2957" s="329">
        <v>3412929</v>
      </c>
      <c r="D2957" s="329">
        <v>1262829</v>
      </c>
      <c r="E2957" s="329">
        <v>1246727</v>
      </c>
      <c r="F2957" s="329">
        <v>2890359</v>
      </c>
      <c r="G2957" s="329">
        <v>761461</v>
      </c>
      <c r="H2957" s="329">
        <v>18745863</v>
      </c>
    </row>
    <row r="2958" spans="1:8" x14ac:dyDescent="0.35">
      <c r="A2958" s="312" t="s">
        <v>410</v>
      </c>
      <c r="B2958" s="329">
        <v>12369509</v>
      </c>
      <c r="C2958" s="329">
        <v>2958585</v>
      </c>
      <c r="D2958" s="329">
        <v>970801</v>
      </c>
      <c r="E2958" s="329">
        <v>1068179</v>
      </c>
      <c r="F2958" s="329">
        <v>2933853</v>
      </c>
      <c r="G2958" s="329">
        <v>602375</v>
      </c>
      <c r="H2958" s="329">
        <v>20903302</v>
      </c>
    </row>
    <row r="2959" spans="1:8" x14ac:dyDescent="0.35">
      <c r="A2959" s="312" t="s">
        <v>710</v>
      </c>
      <c r="B2959" s="329">
        <v>11586316</v>
      </c>
      <c r="C2959" s="329">
        <v>3127445</v>
      </c>
      <c r="D2959" s="329">
        <v>874382</v>
      </c>
      <c r="E2959" s="329">
        <v>1116620</v>
      </c>
      <c r="F2959" s="329">
        <v>2663476</v>
      </c>
      <c r="G2959" s="329">
        <v>551481</v>
      </c>
      <c r="H2959" s="329">
        <v>19919720</v>
      </c>
    </row>
    <row r="2960" spans="1:8" x14ac:dyDescent="0.35">
      <c r="A2960" s="312" t="s">
        <v>266</v>
      </c>
      <c r="B2960" s="329">
        <v>10046630</v>
      </c>
      <c r="C2960" s="329">
        <v>2575238</v>
      </c>
      <c r="D2960" s="329">
        <v>703357</v>
      </c>
      <c r="E2960" s="329">
        <v>1184157</v>
      </c>
      <c r="F2960" s="329">
        <v>2407319</v>
      </c>
      <c r="G2960" s="329">
        <v>690236</v>
      </c>
      <c r="H2960" s="329">
        <v>17606937</v>
      </c>
    </row>
    <row r="2961" spans="1:8" x14ac:dyDescent="0.35">
      <c r="A2961" s="312" t="s">
        <v>265</v>
      </c>
      <c r="B2961" s="329">
        <v>9166129</v>
      </c>
      <c r="C2961" s="329">
        <v>3007659</v>
      </c>
      <c r="D2961" s="329">
        <v>961726</v>
      </c>
      <c r="E2961" s="329">
        <v>1307351</v>
      </c>
      <c r="F2961" s="329">
        <v>3077052</v>
      </c>
      <c r="G2961" s="329">
        <v>839781</v>
      </c>
      <c r="H2961" s="329">
        <v>18359698</v>
      </c>
    </row>
    <row r="2962" spans="1:8" x14ac:dyDescent="0.35">
      <c r="A2962" s="312" t="s">
        <v>409</v>
      </c>
      <c r="B2962" s="329">
        <v>9830708</v>
      </c>
      <c r="C2962" s="329">
        <v>3960734</v>
      </c>
      <c r="D2962" s="329">
        <v>1415590</v>
      </c>
      <c r="E2962" s="329">
        <v>1740443</v>
      </c>
      <c r="F2962" s="329">
        <v>3991203</v>
      </c>
      <c r="G2962" s="329">
        <v>1186844</v>
      </c>
      <c r="H2962" s="329">
        <v>22125522</v>
      </c>
    </row>
    <row r="2963" spans="1:8" x14ac:dyDescent="0.35">
      <c r="A2963" s="312" t="s">
        <v>408</v>
      </c>
      <c r="B2963" s="329">
        <v>9758073</v>
      </c>
      <c r="C2963" s="329">
        <v>3019621</v>
      </c>
      <c r="D2963" s="329">
        <v>1911230</v>
      </c>
      <c r="E2963" s="329">
        <v>1713367</v>
      </c>
      <c r="F2963" s="329">
        <v>3526203</v>
      </c>
      <c r="G2963" s="329">
        <v>1130059</v>
      </c>
      <c r="H2963" s="329">
        <v>21058553</v>
      </c>
    </row>
    <row r="2964" spans="1:8" x14ac:dyDescent="0.35">
      <c r="A2964" s="312" t="s">
        <v>264</v>
      </c>
      <c r="B2964" s="329">
        <v>9758520</v>
      </c>
      <c r="C2964" s="329">
        <v>2998345</v>
      </c>
      <c r="D2964" s="329">
        <v>1326354</v>
      </c>
      <c r="E2964" s="329">
        <v>1202599</v>
      </c>
      <c r="F2964" s="329">
        <v>3103103</v>
      </c>
      <c r="G2964" s="329">
        <v>780145</v>
      </c>
      <c r="H2964" s="329">
        <v>19169066</v>
      </c>
    </row>
    <row r="2965" spans="1:8" x14ac:dyDescent="0.35">
      <c r="A2965" s="312" t="s">
        <v>261</v>
      </c>
      <c r="B2965" s="329">
        <v>10887412</v>
      </c>
      <c r="C2965" s="329">
        <v>3353593</v>
      </c>
      <c r="D2965" s="329">
        <v>1013718</v>
      </c>
      <c r="E2965" s="329">
        <v>1357086</v>
      </c>
      <c r="F2965" s="329">
        <v>2692940</v>
      </c>
      <c r="G2965" s="329">
        <v>794505</v>
      </c>
      <c r="H2965" s="329">
        <v>20099254</v>
      </c>
    </row>
    <row r="2966" spans="1:8" x14ac:dyDescent="0.35">
      <c r="A2966" s="312" t="s">
        <v>260</v>
      </c>
      <c r="B2966" s="329">
        <v>9599084</v>
      </c>
      <c r="C2966" s="329">
        <v>4551200</v>
      </c>
      <c r="D2966" s="329">
        <v>1053451</v>
      </c>
      <c r="E2966" s="329">
        <v>1803172</v>
      </c>
      <c r="F2966" s="329">
        <v>3069104</v>
      </c>
      <c r="G2966" s="329">
        <v>807926</v>
      </c>
      <c r="H2966" s="329">
        <v>20883937</v>
      </c>
    </row>
    <row r="2967" spans="1:8" x14ac:dyDescent="0.35">
      <c r="A2967" s="312" t="s">
        <v>407</v>
      </c>
      <c r="B2967" s="329">
        <v>13480301</v>
      </c>
      <c r="C2967" s="329">
        <v>3745090</v>
      </c>
      <c r="D2967" s="329">
        <v>1200477</v>
      </c>
      <c r="E2967" s="329">
        <v>1580598</v>
      </c>
      <c r="F2967" s="329">
        <v>2913238</v>
      </c>
      <c r="G2967" s="329">
        <v>698099</v>
      </c>
      <c r="H2967" s="329">
        <v>23617803</v>
      </c>
    </row>
    <row r="2968" spans="1:8" x14ac:dyDescent="0.35">
      <c r="A2968" s="267" t="s">
        <v>1116</v>
      </c>
      <c r="B2968" s="78">
        <f>SUM(B2947:B2967)</f>
        <v>203357206</v>
      </c>
      <c r="C2968" s="78">
        <f t="shared" ref="C2968:H2968" si="246">SUM(C2947:C2967)</f>
        <v>64011692</v>
      </c>
      <c r="D2968" s="78">
        <f t="shared" si="246"/>
        <v>22946253</v>
      </c>
      <c r="E2968" s="78">
        <f t="shared" si="246"/>
        <v>26934228</v>
      </c>
      <c r="F2968" s="78">
        <f t="shared" si="246"/>
        <v>65274730</v>
      </c>
      <c r="G2968" s="78">
        <f t="shared" si="246"/>
        <v>16031000</v>
      </c>
      <c r="H2968" s="78">
        <f t="shared" si="246"/>
        <v>398555109</v>
      </c>
    </row>
    <row r="2969" spans="1:8" x14ac:dyDescent="0.35">
      <c r="A2969" s="268" t="s">
        <v>1117</v>
      </c>
      <c r="B2969" s="158">
        <f>AVERAGE(B2947:B2967)</f>
        <v>9683676.4761904757</v>
      </c>
      <c r="C2969" s="158">
        <f t="shared" ref="C2969:H2969" si="247">AVERAGE(C2947:C2967)</f>
        <v>3048175.8095238097</v>
      </c>
      <c r="D2969" s="158">
        <f t="shared" si="247"/>
        <v>1092678.7142857143</v>
      </c>
      <c r="E2969" s="158">
        <f t="shared" si="247"/>
        <v>1282582.2857142857</v>
      </c>
      <c r="F2969" s="158">
        <f t="shared" si="247"/>
        <v>3108320.4761904762</v>
      </c>
      <c r="G2969" s="158">
        <f t="shared" si="247"/>
        <v>763380.95238095243</v>
      </c>
      <c r="H2969" s="158">
        <f t="shared" si="247"/>
        <v>18978814.714285713</v>
      </c>
    </row>
    <row r="2971" spans="1:8" x14ac:dyDescent="0.35">
      <c r="A2971" s="314" t="s">
        <v>475</v>
      </c>
      <c r="B2971" s="292">
        <v>13474648</v>
      </c>
      <c r="C2971" s="292">
        <v>3571311</v>
      </c>
      <c r="D2971" s="292">
        <v>1159091</v>
      </c>
      <c r="E2971" s="292">
        <v>1810442</v>
      </c>
      <c r="F2971" s="292">
        <v>3081232</v>
      </c>
      <c r="G2971" s="292">
        <v>607682</v>
      </c>
      <c r="H2971" s="292">
        <v>23704406</v>
      </c>
    </row>
    <row r="2972" spans="1:8" x14ac:dyDescent="0.35">
      <c r="A2972" s="314" t="s">
        <v>476</v>
      </c>
      <c r="B2972" s="292">
        <v>17318202</v>
      </c>
      <c r="C2972" s="292">
        <v>5836880</v>
      </c>
      <c r="D2972" s="292">
        <v>1363453</v>
      </c>
      <c r="E2972" s="292">
        <v>1321382</v>
      </c>
      <c r="F2972" s="292">
        <v>3298739</v>
      </c>
      <c r="G2972" s="292">
        <v>859217</v>
      </c>
      <c r="H2972" s="292">
        <v>29997873</v>
      </c>
    </row>
    <row r="2973" spans="1:8" x14ac:dyDescent="0.35">
      <c r="A2973" s="314" t="s">
        <v>479</v>
      </c>
      <c r="B2973" s="292">
        <v>18566476</v>
      </c>
      <c r="C2973" s="292">
        <v>9701560</v>
      </c>
      <c r="D2973" s="292">
        <v>1252760</v>
      </c>
      <c r="E2973" s="292">
        <v>1568648</v>
      </c>
      <c r="F2973" s="292">
        <v>3372044</v>
      </c>
      <c r="G2973" s="292">
        <v>659365</v>
      </c>
      <c r="H2973" s="292">
        <v>35120853</v>
      </c>
    </row>
    <row r="2974" spans="1:8" x14ac:dyDescent="0.35">
      <c r="A2974" s="314" t="s">
        <v>810</v>
      </c>
      <c r="B2974" s="292">
        <v>20961970</v>
      </c>
      <c r="C2974" s="292">
        <v>10775867</v>
      </c>
      <c r="D2974" s="292">
        <v>1739112</v>
      </c>
      <c r="E2974" s="292">
        <v>1680571</v>
      </c>
      <c r="F2974" s="292">
        <v>2954459</v>
      </c>
      <c r="G2974" s="292">
        <v>894077</v>
      </c>
      <c r="H2974" s="292">
        <v>39006056</v>
      </c>
    </row>
    <row r="2975" spans="1:8" x14ac:dyDescent="0.35">
      <c r="A2975" s="314" t="s">
        <v>714</v>
      </c>
      <c r="B2975" s="292">
        <v>14584175</v>
      </c>
      <c r="C2975" s="292">
        <v>5907091</v>
      </c>
      <c r="D2975" s="292">
        <v>1116945</v>
      </c>
      <c r="E2975" s="292">
        <v>2650823</v>
      </c>
      <c r="F2975" s="292">
        <v>3939120</v>
      </c>
      <c r="G2975" s="292">
        <v>841642</v>
      </c>
      <c r="H2975" s="292">
        <v>29039796</v>
      </c>
    </row>
    <row r="2976" spans="1:8" x14ac:dyDescent="0.35">
      <c r="A2976" s="314" t="s">
        <v>480</v>
      </c>
      <c r="B2976" s="292">
        <v>18504203</v>
      </c>
      <c r="C2976" s="292">
        <v>6300618</v>
      </c>
      <c r="D2976" s="292">
        <v>1482587</v>
      </c>
      <c r="E2976" s="292">
        <v>2438222</v>
      </c>
      <c r="F2976" s="292">
        <v>3546048</v>
      </c>
      <c r="G2976" s="292">
        <v>840683</v>
      </c>
      <c r="H2976" s="292">
        <v>33112361</v>
      </c>
    </row>
    <row r="2977" spans="1:8" x14ac:dyDescent="0.35">
      <c r="A2977" s="314" t="s">
        <v>481</v>
      </c>
      <c r="B2977" s="292">
        <v>17664626</v>
      </c>
      <c r="C2977" s="292">
        <v>7926055</v>
      </c>
      <c r="D2977" s="292">
        <v>1427664</v>
      </c>
      <c r="E2977" s="292">
        <v>2023720</v>
      </c>
      <c r="F2977" s="292">
        <v>3975946</v>
      </c>
      <c r="G2977" s="292">
        <v>749888</v>
      </c>
      <c r="H2977" s="292">
        <v>33767899</v>
      </c>
    </row>
    <row r="2978" spans="1:8" x14ac:dyDescent="0.35">
      <c r="A2978" s="314" t="s">
        <v>484</v>
      </c>
      <c r="B2978" s="292">
        <v>10317428</v>
      </c>
      <c r="C2978" s="292">
        <v>4632421</v>
      </c>
      <c r="D2978" s="292">
        <v>729314</v>
      </c>
      <c r="E2978" s="292">
        <v>2293725</v>
      </c>
      <c r="F2978" s="292">
        <v>3044972</v>
      </c>
      <c r="G2978" s="292">
        <v>533178</v>
      </c>
      <c r="H2978" s="292">
        <v>21551038</v>
      </c>
    </row>
    <row r="2979" spans="1:8" x14ac:dyDescent="0.35">
      <c r="A2979" s="314" t="s">
        <v>811</v>
      </c>
      <c r="B2979" s="292">
        <v>9573362</v>
      </c>
      <c r="C2979" s="292">
        <v>3319216</v>
      </c>
      <c r="D2979" s="292">
        <v>828338</v>
      </c>
      <c r="E2979" s="292">
        <v>2406124</v>
      </c>
      <c r="F2979" s="292">
        <v>2924225</v>
      </c>
      <c r="G2979" s="292">
        <v>535139</v>
      </c>
      <c r="H2979" s="292">
        <v>19586404</v>
      </c>
    </row>
    <row r="2980" spans="1:8" x14ac:dyDescent="0.35">
      <c r="A2980" s="314" t="s">
        <v>715</v>
      </c>
      <c r="B2980" s="292">
        <v>17519495</v>
      </c>
      <c r="C2980" s="292">
        <v>4423120</v>
      </c>
      <c r="D2980" s="292">
        <v>1313919</v>
      </c>
      <c r="E2980" s="292">
        <v>1719357</v>
      </c>
      <c r="F2980" s="292">
        <v>3257541</v>
      </c>
      <c r="G2980" s="292">
        <v>893645</v>
      </c>
      <c r="H2980" s="292">
        <v>29127077</v>
      </c>
    </row>
    <row r="2981" spans="1:8" x14ac:dyDescent="0.35">
      <c r="A2981" s="314" t="s">
        <v>716</v>
      </c>
      <c r="B2981" s="292">
        <v>14282862</v>
      </c>
      <c r="C2981" s="292">
        <v>3749110</v>
      </c>
      <c r="D2981" s="292">
        <v>932484</v>
      </c>
      <c r="E2981" s="292">
        <v>1793334</v>
      </c>
      <c r="F2981" s="292">
        <v>2868401</v>
      </c>
      <c r="G2981" s="292">
        <v>617859</v>
      </c>
      <c r="H2981" s="292">
        <v>24244050</v>
      </c>
    </row>
    <row r="2982" spans="1:8" x14ac:dyDescent="0.35">
      <c r="A2982" s="314" t="s">
        <v>485</v>
      </c>
      <c r="B2982" s="292">
        <v>9780967</v>
      </c>
      <c r="C2982" s="292">
        <v>3824079</v>
      </c>
      <c r="D2982" s="292">
        <v>905593</v>
      </c>
      <c r="E2982" s="292">
        <v>1793825</v>
      </c>
      <c r="F2982" s="292">
        <v>2166126</v>
      </c>
      <c r="G2982" s="292">
        <v>618349</v>
      </c>
      <c r="H2982" s="292">
        <v>19088939</v>
      </c>
    </row>
    <row r="2983" spans="1:8" x14ac:dyDescent="0.35">
      <c r="A2983" s="314" t="s">
        <v>889</v>
      </c>
      <c r="B2983" s="292">
        <v>12764960</v>
      </c>
      <c r="C2983" s="292">
        <v>3463264</v>
      </c>
      <c r="D2983" s="292">
        <v>1118219</v>
      </c>
      <c r="E2983" s="292">
        <v>2381117</v>
      </c>
      <c r="F2983" s="292">
        <v>2511710</v>
      </c>
      <c r="G2983" s="292">
        <v>853964</v>
      </c>
      <c r="H2983" s="292">
        <v>23093234</v>
      </c>
    </row>
    <row r="2984" spans="1:8" x14ac:dyDescent="0.35">
      <c r="A2984" s="314" t="s">
        <v>812</v>
      </c>
      <c r="B2984" s="292">
        <v>17854279</v>
      </c>
      <c r="C2984" s="292">
        <v>3449698</v>
      </c>
      <c r="D2984" s="292">
        <v>958763</v>
      </c>
      <c r="E2984" s="292">
        <v>1999517</v>
      </c>
      <c r="F2984" s="292">
        <v>1867806</v>
      </c>
      <c r="G2984" s="292">
        <v>629904</v>
      </c>
      <c r="H2984" s="292">
        <v>26759967</v>
      </c>
    </row>
    <row r="2985" spans="1:8" x14ac:dyDescent="0.35">
      <c r="A2985" s="314" t="s">
        <v>489</v>
      </c>
      <c r="B2985" s="292">
        <v>17909678</v>
      </c>
      <c r="C2985" s="292">
        <v>3266837</v>
      </c>
      <c r="D2985" s="292">
        <v>902200</v>
      </c>
      <c r="E2985" s="292">
        <v>1642576</v>
      </c>
      <c r="F2985" s="292">
        <v>2217907</v>
      </c>
      <c r="G2985" s="292">
        <v>580576</v>
      </c>
      <c r="H2985" s="292">
        <v>26519774</v>
      </c>
    </row>
    <row r="2986" spans="1:8" x14ac:dyDescent="0.35">
      <c r="A2986" s="314" t="s">
        <v>490</v>
      </c>
      <c r="B2986" s="292">
        <v>18117996</v>
      </c>
      <c r="C2986" s="292">
        <v>2913207</v>
      </c>
      <c r="D2986" s="292">
        <v>698086</v>
      </c>
      <c r="E2986" s="292">
        <v>1809751</v>
      </c>
      <c r="F2986" s="292">
        <v>2096137</v>
      </c>
      <c r="G2986" s="292">
        <v>503083</v>
      </c>
      <c r="H2986" s="292">
        <v>26138260</v>
      </c>
    </row>
    <row r="2987" spans="1:8" x14ac:dyDescent="0.35">
      <c r="A2987" s="314" t="s">
        <v>493</v>
      </c>
      <c r="B2987" s="292">
        <v>20225661</v>
      </c>
      <c r="C2987" s="292">
        <v>2681348</v>
      </c>
      <c r="D2987" s="292">
        <v>762523</v>
      </c>
      <c r="E2987" s="292">
        <v>2324450</v>
      </c>
      <c r="F2987" s="292">
        <v>1808052</v>
      </c>
      <c r="G2987" s="292">
        <v>628066</v>
      </c>
      <c r="H2987" s="292">
        <v>28430100</v>
      </c>
    </row>
    <row r="2988" spans="1:8" x14ac:dyDescent="0.35">
      <c r="A2988" s="314" t="s">
        <v>813</v>
      </c>
      <c r="B2988" s="292">
        <v>18407852</v>
      </c>
      <c r="C2988" s="292">
        <v>3720700</v>
      </c>
      <c r="D2988" s="292">
        <v>1011141</v>
      </c>
      <c r="E2988" s="292">
        <v>2044404</v>
      </c>
      <c r="F2988" s="292">
        <v>1860501</v>
      </c>
      <c r="G2988" s="292">
        <v>716776</v>
      </c>
      <c r="H2988" s="292">
        <v>27761374</v>
      </c>
    </row>
    <row r="2989" spans="1:8" x14ac:dyDescent="0.35">
      <c r="A2989" s="314" t="s">
        <v>717</v>
      </c>
      <c r="B2989" s="292">
        <v>12671303</v>
      </c>
      <c r="C2989" s="292">
        <v>3735871</v>
      </c>
      <c r="D2989" s="292">
        <v>947952</v>
      </c>
      <c r="E2989" s="292">
        <v>2078340</v>
      </c>
      <c r="F2989" s="292">
        <v>2559989</v>
      </c>
      <c r="G2989" s="292">
        <v>539682</v>
      </c>
      <c r="H2989" s="292">
        <v>22533137</v>
      </c>
    </row>
    <row r="2990" spans="1:8" x14ac:dyDescent="0.35">
      <c r="A2990" s="267" t="s">
        <v>1118</v>
      </c>
      <c r="B2990" s="204">
        <f>SUM(B2971:B2989)</f>
        <v>300500143</v>
      </c>
      <c r="C2990" s="204">
        <f t="shared" ref="C2990:H2990" si="248">SUM(C2971:C2989)</f>
        <v>93198253</v>
      </c>
      <c r="D2990" s="204">
        <f t="shared" si="248"/>
        <v>20650144</v>
      </c>
      <c r="E2990" s="204">
        <f t="shared" si="248"/>
        <v>37780328</v>
      </c>
      <c r="F2990" s="204">
        <f t="shared" si="248"/>
        <v>53350955</v>
      </c>
      <c r="G2990" s="204">
        <f t="shared" si="248"/>
        <v>13102775</v>
      </c>
      <c r="H2990" s="204">
        <f t="shared" si="248"/>
        <v>518582598</v>
      </c>
    </row>
    <row r="2991" spans="1:8" x14ac:dyDescent="0.35">
      <c r="A2991" s="268" t="s">
        <v>1119</v>
      </c>
      <c r="B2991" s="194">
        <f>B2990/19</f>
        <v>15815797</v>
      </c>
      <c r="C2991" s="194">
        <f t="shared" ref="C2991:H2991" si="249">C2990/19</f>
        <v>4905171.2105263155</v>
      </c>
      <c r="D2991" s="194">
        <f t="shared" si="249"/>
        <v>1086849.6842105263</v>
      </c>
      <c r="E2991" s="194">
        <f t="shared" si="249"/>
        <v>1988438.3157894737</v>
      </c>
      <c r="F2991" s="194">
        <f t="shared" si="249"/>
        <v>2807945</v>
      </c>
      <c r="G2991" s="194">
        <f t="shared" si="249"/>
        <v>689619.73684210528</v>
      </c>
      <c r="H2991" s="194">
        <f t="shared" si="249"/>
        <v>27293820.947368421</v>
      </c>
    </row>
    <row r="2993" spans="1:8" x14ac:dyDescent="0.35">
      <c r="A2993" s="314" t="s">
        <v>1120</v>
      </c>
      <c r="B2993" s="292">
        <v>16247453</v>
      </c>
      <c r="C2993" s="292">
        <v>5751099</v>
      </c>
      <c r="D2993" s="292">
        <v>1245069</v>
      </c>
      <c r="E2993" s="292">
        <v>1970933</v>
      </c>
      <c r="F2993" s="292">
        <v>2768905</v>
      </c>
      <c r="G2993" s="292">
        <v>842727</v>
      </c>
      <c r="H2993" s="292">
        <f>SUM(B2993:G2993)</f>
        <v>28826186</v>
      </c>
    </row>
    <row r="2994" spans="1:8" x14ac:dyDescent="0.35">
      <c r="A2994" s="314" t="s">
        <v>236</v>
      </c>
      <c r="B2994" s="292">
        <v>12541340</v>
      </c>
      <c r="C2994" s="292">
        <v>4753356</v>
      </c>
      <c r="D2994" s="292">
        <v>1002856</v>
      </c>
      <c r="E2994" s="292">
        <v>1901936</v>
      </c>
      <c r="F2994" s="292">
        <v>2055697</v>
      </c>
      <c r="G2994" s="292">
        <v>526650</v>
      </c>
      <c r="H2994" s="292">
        <f t="shared" ref="H2994:H3014" si="250">SUM(B2994:G2994)</f>
        <v>22781835</v>
      </c>
    </row>
    <row r="2995" spans="1:8" x14ac:dyDescent="0.35">
      <c r="A2995" s="314" t="s">
        <v>233</v>
      </c>
      <c r="B2995" s="292">
        <v>8527113</v>
      </c>
      <c r="C2995" s="292">
        <v>3746357</v>
      </c>
      <c r="D2995" s="292">
        <v>844878</v>
      </c>
      <c r="E2995" s="292">
        <v>1215341</v>
      </c>
      <c r="F2995" s="292">
        <v>1870007</v>
      </c>
      <c r="G2995" s="292">
        <v>454363</v>
      </c>
      <c r="H2995" s="292">
        <f t="shared" si="250"/>
        <v>16658059</v>
      </c>
    </row>
    <row r="2996" spans="1:8" x14ac:dyDescent="0.35">
      <c r="A2996" s="314" t="s">
        <v>232</v>
      </c>
      <c r="B2996" s="292">
        <v>8530391</v>
      </c>
      <c r="C2996" s="292">
        <v>3282957</v>
      </c>
      <c r="D2996" s="292">
        <v>967248</v>
      </c>
      <c r="E2996" s="292">
        <v>1272153</v>
      </c>
      <c r="F2996" s="292">
        <v>2154566</v>
      </c>
      <c r="G2996" s="292">
        <v>606922</v>
      </c>
      <c r="H2996" s="292">
        <f t="shared" si="250"/>
        <v>16814237</v>
      </c>
    </row>
    <row r="2997" spans="1:8" x14ac:dyDescent="0.35">
      <c r="A2997" s="314" t="s">
        <v>393</v>
      </c>
      <c r="B2997" s="292">
        <v>9208665</v>
      </c>
      <c r="C2997" s="292">
        <v>4028257</v>
      </c>
      <c r="D2997" s="292">
        <v>998706</v>
      </c>
      <c r="E2997" s="292">
        <v>1516779</v>
      </c>
      <c r="F2997" s="292">
        <v>2845831</v>
      </c>
      <c r="G2997" s="292">
        <v>636466</v>
      </c>
      <c r="H2997" s="292">
        <f t="shared" si="250"/>
        <v>19234704</v>
      </c>
    </row>
    <row r="2998" spans="1:8" x14ac:dyDescent="0.35">
      <c r="A2998" s="314" t="s">
        <v>1121</v>
      </c>
      <c r="B2998" s="292">
        <v>8736256</v>
      </c>
      <c r="C2998" s="292">
        <v>3766309</v>
      </c>
      <c r="D2998" s="292">
        <v>1212964</v>
      </c>
      <c r="E2998" s="292">
        <v>1881037</v>
      </c>
      <c r="F2998" s="292">
        <v>3013909</v>
      </c>
      <c r="G2998" s="292">
        <v>553790</v>
      </c>
      <c r="H2998" s="292">
        <f t="shared" si="250"/>
        <v>19164265</v>
      </c>
    </row>
    <row r="2999" spans="1:8" x14ac:dyDescent="0.35">
      <c r="A2999" s="314" t="s">
        <v>231</v>
      </c>
      <c r="B2999" s="292">
        <v>11284904</v>
      </c>
      <c r="C2999" s="292">
        <v>5583500</v>
      </c>
      <c r="D2999" s="292">
        <v>1098265</v>
      </c>
      <c r="E2999" s="292">
        <v>1759047</v>
      </c>
      <c r="F2999" s="292">
        <v>2663672</v>
      </c>
      <c r="G2999" s="292">
        <v>706454</v>
      </c>
      <c r="H2999" s="292">
        <f t="shared" si="250"/>
        <v>23095842</v>
      </c>
    </row>
    <row r="3000" spans="1:8" x14ac:dyDescent="0.35">
      <c r="A3000" s="314" t="s">
        <v>228</v>
      </c>
      <c r="B3000" s="292">
        <v>7216092</v>
      </c>
      <c r="C3000" s="292">
        <v>5359930</v>
      </c>
      <c r="D3000" s="292">
        <v>1157013</v>
      </c>
      <c r="E3000" s="292">
        <v>1349033</v>
      </c>
      <c r="F3000" s="292">
        <v>2161269</v>
      </c>
      <c r="G3000" s="292">
        <v>488985</v>
      </c>
      <c r="H3000" s="292">
        <f t="shared" si="250"/>
        <v>17732322</v>
      </c>
    </row>
    <row r="3001" spans="1:8" x14ac:dyDescent="0.35">
      <c r="A3001" s="314" t="s">
        <v>227</v>
      </c>
      <c r="B3001" s="292">
        <v>10822551</v>
      </c>
      <c r="C3001" s="292">
        <v>6048904</v>
      </c>
      <c r="D3001" s="292">
        <v>1461462</v>
      </c>
      <c r="E3001" s="292">
        <v>1546133</v>
      </c>
      <c r="F3001" s="292">
        <v>2689081</v>
      </c>
      <c r="G3001" s="292">
        <v>629475</v>
      </c>
      <c r="H3001" s="292">
        <f t="shared" si="250"/>
        <v>23197606</v>
      </c>
    </row>
    <row r="3002" spans="1:8" x14ac:dyDescent="0.35">
      <c r="A3002" s="314" t="s">
        <v>392</v>
      </c>
      <c r="B3002" s="292">
        <v>11677836</v>
      </c>
      <c r="C3002" s="292">
        <v>4925006</v>
      </c>
      <c r="D3002" s="292">
        <v>1863747</v>
      </c>
      <c r="E3002" s="292">
        <v>1475959</v>
      </c>
      <c r="F3002" s="292">
        <v>2459464</v>
      </c>
      <c r="G3002" s="292">
        <v>539445</v>
      </c>
      <c r="H3002" s="292">
        <f t="shared" si="250"/>
        <v>22941457</v>
      </c>
    </row>
    <row r="3003" spans="1:8" x14ac:dyDescent="0.35">
      <c r="A3003" s="314" t="s">
        <v>1122</v>
      </c>
      <c r="B3003" s="292">
        <v>9222463</v>
      </c>
      <c r="C3003" s="292">
        <v>3454331</v>
      </c>
      <c r="D3003" s="292">
        <v>1734039</v>
      </c>
      <c r="E3003" s="292">
        <v>1292951</v>
      </c>
      <c r="F3003" s="292">
        <v>2043395</v>
      </c>
      <c r="G3003" s="292">
        <v>525894</v>
      </c>
      <c r="H3003" s="292">
        <f t="shared" si="250"/>
        <v>18273073</v>
      </c>
    </row>
    <row r="3004" spans="1:8" x14ac:dyDescent="0.35">
      <c r="A3004" s="314" t="s">
        <v>226</v>
      </c>
      <c r="B3004" s="292">
        <v>8664481</v>
      </c>
      <c r="C3004" s="292">
        <v>2592610</v>
      </c>
      <c r="D3004" s="292">
        <v>1428473</v>
      </c>
      <c r="E3004" s="292">
        <v>1289200</v>
      </c>
      <c r="F3004" s="292">
        <v>1863296</v>
      </c>
      <c r="G3004" s="292">
        <v>581736</v>
      </c>
      <c r="H3004" s="292">
        <f t="shared" si="250"/>
        <v>16419796</v>
      </c>
    </row>
    <row r="3005" spans="1:8" s="310" customFormat="1" x14ac:dyDescent="0.35">
      <c r="A3005" s="314" t="s">
        <v>223</v>
      </c>
      <c r="B3005" s="292">
        <v>9569206</v>
      </c>
      <c r="C3005" s="292">
        <v>4227132</v>
      </c>
      <c r="D3005" s="292">
        <v>955934</v>
      </c>
      <c r="E3005" s="292">
        <v>1801242</v>
      </c>
      <c r="F3005" s="292">
        <v>1802599</v>
      </c>
      <c r="G3005" s="292">
        <v>609913</v>
      </c>
      <c r="H3005" s="292">
        <f t="shared" si="250"/>
        <v>18966026</v>
      </c>
    </row>
    <row r="3006" spans="1:8" x14ac:dyDescent="0.35">
      <c r="A3006" s="314" t="s">
        <v>222</v>
      </c>
      <c r="B3006" s="292">
        <v>9754770</v>
      </c>
      <c r="C3006" s="292">
        <v>2532147</v>
      </c>
      <c r="D3006" s="292">
        <v>737921</v>
      </c>
      <c r="E3006" s="292">
        <v>1311884</v>
      </c>
      <c r="F3006" s="292">
        <v>2577584</v>
      </c>
      <c r="G3006" s="292">
        <v>652971</v>
      </c>
      <c r="H3006" s="292">
        <f t="shared" si="250"/>
        <v>17567277</v>
      </c>
    </row>
    <row r="3007" spans="1:8" x14ac:dyDescent="0.35">
      <c r="A3007" s="314" t="s">
        <v>1123</v>
      </c>
      <c r="B3007" s="292">
        <v>15940189</v>
      </c>
      <c r="C3007" s="292">
        <v>3029440</v>
      </c>
      <c r="D3007" s="292">
        <v>1111866</v>
      </c>
      <c r="E3007" s="292">
        <v>1442498</v>
      </c>
      <c r="F3007" s="292">
        <v>2841286</v>
      </c>
      <c r="G3007" s="292">
        <v>943067</v>
      </c>
      <c r="H3007" s="292">
        <f t="shared" si="250"/>
        <v>25308346</v>
      </c>
    </row>
    <row r="3008" spans="1:8" x14ac:dyDescent="0.35">
      <c r="A3008" s="314" t="s">
        <v>1124</v>
      </c>
      <c r="B3008" s="292">
        <v>16186495</v>
      </c>
      <c r="C3008" s="292">
        <v>5135815</v>
      </c>
      <c r="D3008" s="292">
        <v>1115990</v>
      </c>
      <c r="E3008" s="292">
        <v>1310742</v>
      </c>
      <c r="F3008" s="292">
        <v>2471944</v>
      </c>
      <c r="G3008" s="292">
        <v>771516</v>
      </c>
      <c r="H3008" s="292">
        <f t="shared" si="250"/>
        <v>26992502</v>
      </c>
    </row>
    <row r="3009" spans="1:8" x14ac:dyDescent="0.35">
      <c r="A3009" s="314" t="s">
        <v>221</v>
      </c>
      <c r="B3009" s="292">
        <v>10901333</v>
      </c>
      <c r="C3009" s="292">
        <v>5792415</v>
      </c>
      <c r="D3009" s="292">
        <v>950200</v>
      </c>
      <c r="E3009" s="292">
        <v>2023973</v>
      </c>
      <c r="F3009" s="292">
        <v>2540391</v>
      </c>
      <c r="G3009" s="292">
        <v>1057928</v>
      </c>
      <c r="H3009" s="292">
        <f t="shared" si="250"/>
        <v>23266240</v>
      </c>
    </row>
    <row r="3010" spans="1:8" x14ac:dyDescent="0.35">
      <c r="A3010" s="314" t="s">
        <v>218</v>
      </c>
      <c r="B3010" s="292">
        <v>7755532</v>
      </c>
      <c r="C3010" s="292">
        <v>4458325</v>
      </c>
      <c r="D3010" s="292">
        <v>840811</v>
      </c>
      <c r="E3010" s="292">
        <v>1245926</v>
      </c>
      <c r="F3010" s="292">
        <v>2037942</v>
      </c>
      <c r="G3010" s="292">
        <v>908448</v>
      </c>
      <c r="H3010" s="292">
        <f t="shared" si="250"/>
        <v>17246984</v>
      </c>
    </row>
    <row r="3011" spans="1:8" x14ac:dyDescent="0.35">
      <c r="A3011" s="314" t="s">
        <v>217</v>
      </c>
      <c r="B3011" s="292">
        <v>11266466</v>
      </c>
      <c r="C3011" s="292">
        <v>4566900</v>
      </c>
      <c r="D3011" s="292">
        <v>945191</v>
      </c>
      <c r="E3011" s="292">
        <v>1144400</v>
      </c>
      <c r="F3011" s="292">
        <v>2289728</v>
      </c>
      <c r="G3011" s="292">
        <v>970180</v>
      </c>
      <c r="H3011" s="292">
        <f t="shared" si="250"/>
        <v>21182865</v>
      </c>
    </row>
    <row r="3012" spans="1:8" x14ac:dyDescent="0.35">
      <c r="A3012" s="314" t="s">
        <v>391</v>
      </c>
      <c r="B3012" s="292">
        <v>13452510</v>
      </c>
      <c r="C3012" s="292">
        <v>5397486</v>
      </c>
      <c r="D3012" s="292">
        <v>1033518</v>
      </c>
      <c r="E3012" s="292">
        <v>1291834</v>
      </c>
      <c r="F3012" s="292">
        <v>2197102</v>
      </c>
      <c r="G3012" s="292">
        <v>802534</v>
      </c>
      <c r="H3012" s="292">
        <f t="shared" si="250"/>
        <v>24174984</v>
      </c>
    </row>
    <row r="3013" spans="1:8" x14ac:dyDescent="0.35">
      <c r="A3013" s="314" t="s">
        <v>1125</v>
      </c>
      <c r="B3013" s="292">
        <v>7465568</v>
      </c>
      <c r="C3013" s="292">
        <v>4186789</v>
      </c>
      <c r="D3013" s="292">
        <v>803625</v>
      </c>
      <c r="E3013" s="292">
        <v>2429452</v>
      </c>
      <c r="F3013" s="292">
        <v>2034052</v>
      </c>
      <c r="G3013" s="292">
        <v>541760</v>
      </c>
      <c r="H3013" s="292">
        <f t="shared" si="250"/>
        <v>17461246</v>
      </c>
    </row>
    <row r="3014" spans="1:8" x14ac:dyDescent="0.35">
      <c r="A3014" s="315" t="s">
        <v>1126</v>
      </c>
      <c r="B3014" s="109">
        <f>SUM(B2993:B3013)</f>
        <v>224971614</v>
      </c>
      <c r="C3014" s="109">
        <f t="shared" ref="C3014:G3014" si="251">SUM(C2993:C3013)</f>
        <v>92619065</v>
      </c>
      <c r="D3014" s="109">
        <f t="shared" si="251"/>
        <v>23509776</v>
      </c>
      <c r="E3014" s="109">
        <f t="shared" si="251"/>
        <v>32472453</v>
      </c>
      <c r="F3014" s="109">
        <f t="shared" si="251"/>
        <v>49381720</v>
      </c>
      <c r="G3014" s="109">
        <f t="shared" si="251"/>
        <v>14351224</v>
      </c>
      <c r="H3014" s="109">
        <f t="shared" si="250"/>
        <v>437305852</v>
      </c>
    </row>
    <row r="3015" spans="1:8" x14ac:dyDescent="0.35">
      <c r="A3015" s="316" t="s">
        <v>1127</v>
      </c>
      <c r="B3015" s="158">
        <f>B3014/21</f>
        <v>10712934</v>
      </c>
      <c r="C3015" s="158">
        <f t="shared" ref="C3015:H3015" si="252">C3014/21</f>
        <v>4410431.666666667</v>
      </c>
      <c r="D3015" s="158">
        <f t="shared" si="252"/>
        <v>1119513.142857143</v>
      </c>
      <c r="E3015" s="158">
        <f t="shared" si="252"/>
        <v>1546307.2857142857</v>
      </c>
      <c r="F3015" s="158">
        <f t="shared" si="252"/>
        <v>2351510.4761904762</v>
      </c>
      <c r="G3015" s="158">
        <f t="shared" si="252"/>
        <v>683391.61904761905</v>
      </c>
      <c r="H3015" s="158">
        <f t="shared" si="252"/>
        <v>20824088.19047619</v>
      </c>
    </row>
    <row r="3016" spans="1:8" x14ac:dyDescent="0.35">
      <c r="A3016" s="330"/>
      <c r="B3016" s="331"/>
      <c r="C3016" s="331"/>
      <c r="D3016" s="331"/>
      <c r="E3016" s="331"/>
      <c r="F3016" s="331"/>
      <c r="G3016" s="331"/>
      <c r="H3016" s="331"/>
    </row>
    <row r="3017" spans="1:8" x14ac:dyDescent="0.35">
      <c r="A3017" s="312" t="s">
        <v>211</v>
      </c>
      <c r="B3017" s="329">
        <v>5556465</v>
      </c>
      <c r="C3017" s="329">
        <v>4785362</v>
      </c>
      <c r="D3017" s="329">
        <v>472622</v>
      </c>
      <c r="E3017" s="329">
        <v>1507547</v>
      </c>
      <c r="F3017" s="329">
        <v>1909520</v>
      </c>
      <c r="G3017" s="329">
        <v>499080</v>
      </c>
      <c r="H3017" s="329">
        <v>14730596</v>
      </c>
    </row>
    <row r="3018" spans="1:8" x14ac:dyDescent="0.35">
      <c r="A3018" s="312" t="s">
        <v>210</v>
      </c>
      <c r="B3018" s="329">
        <v>7869839</v>
      </c>
      <c r="C3018" s="329">
        <v>4340029</v>
      </c>
      <c r="D3018" s="329">
        <v>836790</v>
      </c>
      <c r="E3018" s="329">
        <v>1891130</v>
      </c>
      <c r="F3018" s="329">
        <v>1826328</v>
      </c>
      <c r="G3018" s="329">
        <v>622510</v>
      </c>
      <c r="H3018" s="329">
        <v>17386626</v>
      </c>
    </row>
    <row r="3019" spans="1:8" x14ac:dyDescent="0.35">
      <c r="A3019" s="312" t="s">
        <v>388</v>
      </c>
      <c r="B3019" s="329">
        <v>7888515</v>
      </c>
      <c r="C3019" s="329">
        <v>4502032</v>
      </c>
      <c r="D3019" s="329">
        <v>838940</v>
      </c>
      <c r="E3019" s="329">
        <v>3002818</v>
      </c>
      <c r="F3019" s="329">
        <v>2683286</v>
      </c>
      <c r="G3019" s="329">
        <v>723635</v>
      </c>
      <c r="H3019" s="329">
        <v>19639226</v>
      </c>
    </row>
    <row r="3020" spans="1:8" x14ac:dyDescent="0.35">
      <c r="A3020" s="312" t="s">
        <v>999</v>
      </c>
      <c r="B3020" s="329">
        <v>6910332</v>
      </c>
      <c r="C3020" s="329">
        <v>3310962</v>
      </c>
      <c r="D3020" s="329">
        <v>826018</v>
      </c>
      <c r="E3020" s="329">
        <v>2036878</v>
      </c>
      <c r="F3020" s="329">
        <v>2103744</v>
      </c>
      <c r="G3020" s="329">
        <v>613598</v>
      </c>
      <c r="H3020" s="329">
        <v>15801532</v>
      </c>
    </row>
    <row r="3021" spans="1:8" x14ac:dyDescent="0.35">
      <c r="A3021" s="312" t="s">
        <v>209</v>
      </c>
      <c r="B3021" s="329">
        <v>9915490</v>
      </c>
      <c r="C3021" s="329">
        <v>5136191</v>
      </c>
      <c r="D3021" s="329">
        <v>943856</v>
      </c>
      <c r="E3021" s="329">
        <v>1961591</v>
      </c>
      <c r="F3021" s="329">
        <v>2681045</v>
      </c>
      <c r="G3021" s="329">
        <v>709309</v>
      </c>
      <c r="H3021" s="329">
        <v>21347482</v>
      </c>
    </row>
    <row r="3022" spans="1:8" x14ac:dyDescent="0.35">
      <c r="A3022" s="312" t="s">
        <v>206</v>
      </c>
      <c r="B3022" s="329">
        <v>5787987</v>
      </c>
      <c r="C3022" s="329">
        <v>3571672</v>
      </c>
      <c r="D3022" s="329">
        <v>726684</v>
      </c>
      <c r="E3022" s="329">
        <v>2118558</v>
      </c>
      <c r="F3022" s="329">
        <v>2685836</v>
      </c>
      <c r="G3022" s="329">
        <v>540234</v>
      </c>
      <c r="H3022" s="329">
        <v>15430971</v>
      </c>
    </row>
    <row r="3023" spans="1:8" x14ac:dyDescent="0.35">
      <c r="A3023" s="312" t="s">
        <v>387</v>
      </c>
      <c r="B3023" s="329">
        <v>6849673</v>
      </c>
      <c r="C3023" s="329">
        <v>3827661</v>
      </c>
      <c r="D3023" s="329">
        <v>878738</v>
      </c>
      <c r="E3023" s="329">
        <v>2359843</v>
      </c>
      <c r="F3023" s="329">
        <v>3559045</v>
      </c>
      <c r="G3023" s="329">
        <v>698871</v>
      </c>
      <c r="H3023" s="329">
        <v>18173831</v>
      </c>
    </row>
    <row r="3024" spans="1:8" x14ac:dyDescent="0.35">
      <c r="A3024" s="312" t="s">
        <v>386</v>
      </c>
      <c r="B3024" s="329">
        <v>8054925</v>
      </c>
      <c r="C3024" s="329">
        <v>3254789</v>
      </c>
      <c r="D3024" s="329">
        <v>802138</v>
      </c>
      <c r="E3024" s="329">
        <v>1695624</v>
      </c>
      <c r="F3024" s="329">
        <v>3903169</v>
      </c>
      <c r="G3024" s="329">
        <v>979121</v>
      </c>
      <c r="H3024" s="329">
        <v>18689766</v>
      </c>
    </row>
    <row r="3025" spans="1:8" x14ac:dyDescent="0.35">
      <c r="A3025" s="312" t="s">
        <v>1000</v>
      </c>
      <c r="B3025" s="329">
        <v>7949532</v>
      </c>
      <c r="C3025" s="329">
        <v>2702117</v>
      </c>
      <c r="D3025" s="329">
        <v>806805</v>
      </c>
      <c r="E3025" s="329">
        <v>1802437</v>
      </c>
      <c r="F3025" s="329">
        <v>2738410</v>
      </c>
      <c r="G3025" s="329">
        <v>845628</v>
      </c>
      <c r="H3025" s="329">
        <v>16844929</v>
      </c>
    </row>
    <row r="3026" spans="1:8" x14ac:dyDescent="0.35">
      <c r="A3026" s="312" t="s">
        <v>205</v>
      </c>
      <c r="B3026" s="329">
        <v>7275692</v>
      </c>
      <c r="C3026" s="329">
        <v>3507689</v>
      </c>
      <c r="D3026" s="329">
        <v>680914</v>
      </c>
      <c r="E3026" s="329">
        <v>1546216</v>
      </c>
      <c r="F3026" s="329">
        <v>2689052</v>
      </c>
      <c r="G3026" s="329">
        <v>544903</v>
      </c>
      <c r="H3026" s="329">
        <v>16244466</v>
      </c>
    </row>
    <row r="3027" spans="1:8" x14ac:dyDescent="0.35">
      <c r="A3027" s="312" t="s">
        <v>202</v>
      </c>
      <c r="B3027" s="329">
        <v>7504165</v>
      </c>
      <c r="C3027" s="329">
        <v>2681090</v>
      </c>
      <c r="D3027" s="329">
        <v>651940</v>
      </c>
      <c r="E3027" s="329">
        <v>1519267</v>
      </c>
      <c r="F3027" s="329">
        <v>2367911</v>
      </c>
      <c r="G3027" s="329">
        <v>586680</v>
      </c>
      <c r="H3027" s="329">
        <v>15311053</v>
      </c>
    </row>
    <row r="3028" spans="1:8" x14ac:dyDescent="0.35">
      <c r="A3028" s="312" t="s">
        <v>201</v>
      </c>
      <c r="B3028" s="329">
        <v>6588384</v>
      </c>
      <c r="C3028" s="329">
        <v>2787267</v>
      </c>
      <c r="D3028" s="329">
        <v>702967</v>
      </c>
      <c r="E3028" s="329">
        <v>1525666</v>
      </c>
      <c r="F3028" s="329">
        <v>2435285</v>
      </c>
      <c r="G3028" s="329">
        <v>603832</v>
      </c>
      <c r="H3028" s="329">
        <v>14643401</v>
      </c>
    </row>
    <row r="3029" spans="1:8" x14ac:dyDescent="0.35">
      <c r="A3029" s="312" t="s">
        <v>385</v>
      </c>
      <c r="B3029" s="329">
        <v>8227439</v>
      </c>
      <c r="C3029" s="329">
        <v>2588799</v>
      </c>
      <c r="D3029" s="329">
        <v>840565</v>
      </c>
      <c r="E3029" s="329">
        <v>1500695</v>
      </c>
      <c r="F3029" s="329">
        <v>2842731</v>
      </c>
      <c r="G3029" s="329">
        <v>908291</v>
      </c>
      <c r="H3029" s="329">
        <v>16908520</v>
      </c>
    </row>
    <row r="3030" spans="1:8" x14ac:dyDescent="0.35">
      <c r="A3030" s="312" t="s">
        <v>1001</v>
      </c>
      <c r="B3030" s="329">
        <v>8994985</v>
      </c>
      <c r="C3030" s="329">
        <v>3085428</v>
      </c>
      <c r="D3030" s="329">
        <v>950638</v>
      </c>
      <c r="E3030" s="329">
        <v>1351524</v>
      </c>
      <c r="F3030" s="329">
        <v>3237211</v>
      </c>
      <c r="G3030" s="329">
        <v>843648</v>
      </c>
      <c r="H3030" s="329">
        <v>18463434</v>
      </c>
    </row>
    <row r="3031" spans="1:8" x14ac:dyDescent="0.35">
      <c r="A3031" s="312" t="s">
        <v>200</v>
      </c>
      <c r="B3031" s="329">
        <v>7494250</v>
      </c>
      <c r="C3031" s="329">
        <v>3244573</v>
      </c>
      <c r="D3031" s="329">
        <v>950409</v>
      </c>
      <c r="E3031" s="329">
        <v>1563612</v>
      </c>
      <c r="F3031" s="329">
        <v>2393325</v>
      </c>
      <c r="G3031" s="329">
        <v>654122</v>
      </c>
      <c r="H3031" s="329">
        <v>16300291</v>
      </c>
    </row>
    <row r="3032" spans="1:8" x14ac:dyDescent="0.35">
      <c r="A3032" s="312" t="s">
        <v>197</v>
      </c>
      <c r="B3032" s="329">
        <v>8140017</v>
      </c>
      <c r="C3032" s="329">
        <v>2505786</v>
      </c>
      <c r="D3032" s="329">
        <v>908970</v>
      </c>
      <c r="E3032" s="329">
        <v>1524908</v>
      </c>
      <c r="F3032" s="329">
        <v>2647814</v>
      </c>
      <c r="G3032" s="329">
        <v>793472</v>
      </c>
      <c r="H3032" s="329">
        <v>16520967</v>
      </c>
    </row>
    <row r="3033" spans="1:8" x14ac:dyDescent="0.35">
      <c r="A3033" s="312" t="s">
        <v>196</v>
      </c>
      <c r="B3033" s="329">
        <v>10114821</v>
      </c>
      <c r="C3033" s="329">
        <v>4467914</v>
      </c>
      <c r="D3033" s="329">
        <v>890429</v>
      </c>
      <c r="E3033" s="329">
        <v>1581565</v>
      </c>
      <c r="F3033" s="329">
        <v>2753931</v>
      </c>
      <c r="G3033" s="329">
        <v>710108</v>
      </c>
      <c r="H3033" s="329">
        <v>20518768</v>
      </c>
    </row>
    <row r="3034" spans="1:8" x14ac:dyDescent="0.35">
      <c r="A3034" s="312" t="s">
        <v>384</v>
      </c>
      <c r="B3034" s="329">
        <v>9383715</v>
      </c>
      <c r="C3034" s="329">
        <v>3693816</v>
      </c>
      <c r="D3034" s="329">
        <v>835606</v>
      </c>
      <c r="E3034" s="329">
        <v>1729527</v>
      </c>
      <c r="F3034" s="329">
        <v>2452301</v>
      </c>
      <c r="G3034" s="329">
        <v>669397</v>
      </c>
      <c r="H3034" s="329">
        <v>18764362</v>
      </c>
    </row>
    <row r="3035" spans="1:8" x14ac:dyDescent="0.35">
      <c r="A3035" s="312" t="s">
        <v>1002</v>
      </c>
      <c r="B3035" s="329">
        <v>7154084</v>
      </c>
      <c r="C3035" s="329">
        <v>2728488</v>
      </c>
      <c r="D3035" s="329">
        <v>1120539</v>
      </c>
      <c r="E3035" s="329">
        <v>1566516</v>
      </c>
      <c r="F3035" s="329">
        <v>2441334</v>
      </c>
      <c r="G3035" s="329">
        <v>670805</v>
      </c>
      <c r="H3035" s="329">
        <v>15681766</v>
      </c>
    </row>
    <row r="3036" spans="1:8" x14ac:dyDescent="0.35">
      <c r="A3036" s="312" t="s">
        <v>195</v>
      </c>
      <c r="B3036" s="329">
        <v>7050387</v>
      </c>
      <c r="C3036" s="329">
        <v>2625728</v>
      </c>
      <c r="D3036" s="329">
        <v>1024986</v>
      </c>
      <c r="E3036" s="329">
        <v>1949325</v>
      </c>
      <c r="F3036" s="329">
        <v>2021626</v>
      </c>
      <c r="G3036" s="329">
        <v>548420</v>
      </c>
      <c r="H3036" s="329">
        <v>15220472</v>
      </c>
    </row>
    <row r="3037" spans="1:8" x14ac:dyDescent="0.35">
      <c r="A3037" s="312" t="s">
        <v>192</v>
      </c>
      <c r="B3037" s="329">
        <v>6245723</v>
      </c>
      <c r="C3037" s="329">
        <v>2726872</v>
      </c>
      <c r="D3037" s="329">
        <v>783303</v>
      </c>
      <c r="E3037" s="329">
        <v>1624172</v>
      </c>
      <c r="F3037" s="329">
        <v>2456294</v>
      </c>
      <c r="G3037" s="329">
        <v>563388</v>
      </c>
      <c r="H3037" s="329">
        <v>14399752</v>
      </c>
    </row>
    <row r="3038" spans="1:8" x14ac:dyDescent="0.35">
      <c r="A3038" s="267" t="s">
        <v>1128</v>
      </c>
      <c r="B3038" s="78">
        <f>SUM(B3017:B3037)</f>
        <v>160956420</v>
      </c>
      <c r="C3038" s="78">
        <f t="shared" ref="C3038:H3038" si="253">SUM(C3017:C3037)</f>
        <v>72074265</v>
      </c>
      <c r="D3038" s="78">
        <f t="shared" si="253"/>
        <v>17473857</v>
      </c>
      <c r="E3038" s="78">
        <f t="shared" si="253"/>
        <v>37359419</v>
      </c>
      <c r="F3038" s="78">
        <f t="shared" si="253"/>
        <v>54829198</v>
      </c>
      <c r="G3038" s="78">
        <f t="shared" si="253"/>
        <v>14329052</v>
      </c>
      <c r="H3038" s="78">
        <f t="shared" si="253"/>
        <v>357022211</v>
      </c>
    </row>
    <row r="3039" spans="1:8" x14ac:dyDescent="0.35">
      <c r="A3039" s="268" t="s">
        <v>1129</v>
      </c>
      <c r="B3039" s="158">
        <f>AVERAGE(B3017:B3037)</f>
        <v>7664591.4285714282</v>
      </c>
      <c r="C3039" s="158">
        <f t="shared" ref="C3039:H3039" si="254">AVERAGE(C3017:C3037)</f>
        <v>3432107.8571428573</v>
      </c>
      <c r="D3039" s="158">
        <f t="shared" si="254"/>
        <v>832088.42857142852</v>
      </c>
      <c r="E3039" s="158">
        <f t="shared" si="254"/>
        <v>1779019.9523809524</v>
      </c>
      <c r="F3039" s="158">
        <f t="shared" si="254"/>
        <v>2610914.1904761903</v>
      </c>
      <c r="G3039" s="158">
        <f t="shared" si="254"/>
        <v>682335.80952380947</v>
      </c>
      <c r="H3039" s="158">
        <f t="shared" si="254"/>
        <v>17001057.666666668</v>
      </c>
    </row>
    <row r="3040" spans="1:8" x14ac:dyDescent="0.35">
      <c r="A3040" s="27"/>
      <c r="B3040" s="331"/>
      <c r="C3040" s="331"/>
      <c r="D3040" s="331"/>
      <c r="E3040" s="331"/>
      <c r="F3040" s="331"/>
      <c r="G3040" s="331"/>
      <c r="H3040" s="331"/>
    </row>
    <row r="3041" spans="1:8" x14ac:dyDescent="0.35">
      <c r="A3041" s="312" t="s">
        <v>188</v>
      </c>
      <c r="B3041" s="329">
        <v>5498427</v>
      </c>
      <c r="C3041" s="329">
        <v>2832247</v>
      </c>
      <c r="D3041" s="329">
        <v>831228</v>
      </c>
      <c r="E3041" s="329">
        <v>1760441</v>
      </c>
      <c r="F3041" s="329">
        <v>2452682</v>
      </c>
      <c r="G3041" s="329">
        <v>618630</v>
      </c>
      <c r="H3041" s="329">
        <v>13993655</v>
      </c>
    </row>
    <row r="3042" spans="1:8" x14ac:dyDescent="0.35">
      <c r="A3042" s="312" t="s">
        <v>381</v>
      </c>
      <c r="B3042" s="329">
        <v>8067599</v>
      </c>
      <c r="C3042" s="329">
        <v>2699059</v>
      </c>
      <c r="D3042" s="329">
        <v>1167757</v>
      </c>
      <c r="E3042" s="329">
        <v>1483371</v>
      </c>
      <c r="F3042" s="329">
        <v>2695799</v>
      </c>
      <c r="G3042" s="329">
        <v>715655</v>
      </c>
      <c r="H3042" s="329">
        <v>16829240</v>
      </c>
    </row>
    <row r="3043" spans="1:8" x14ac:dyDescent="0.35">
      <c r="A3043" s="312" t="s">
        <v>1090</v>
      </c>
      <c r="B3043" s="329">
        <v>8631002</v>
      </c>
      <c r="C3043" s="329">
        <v>4020890</v>
      </c>
      <c r="D3043" s="329">
        <v>1059414</v>
      </c>
      <c r="E3043" s="329">
        <v>1304255</v>
      </c>
      <c r="F3043" s="329">
        <v>2520222</v>
      </c>
      <c r="G3043" s="329">
        <v>593619</v>
      </c>
      <c r="H3043" s="329">
        <v>18129402</v>
      </c>
    </row>
    <row r="3044" spans="1:8" x14ac:dyDescent="0.35">
      <c r="A3044" s="312" t="s">
        <v>187</v>
      </c>
      <c r="B3044" s="329">
        <v>8290835</v>
      </c>
      <c r="C3044" s="329">
        <v>3348419</v>
      </c>
      <c r="D3044" s="329">
        <v>1033880</v>
      </c>
      <c r="E3044" s="329">
        <v>1161055</v>
      </c>
      <c r="F3044" s="329">
        <v>2204578</v>
      </c>
      <c r="G3044" s="329">
        <v>518126</v>
      </c>
      <c r="H3044" s="329">
        <v>16556893</v>
      </c>
    </row>
    <row r="3045" spans="1:8" x14ac:dyDescent="0.35">
      <c r="A3045" s="312" t="s">
        <v>184</v>
      </c>
      <c r="B3045" s="329">
        <v>3256415</v>
      </c>
      <c r="C3045" s="329">
        <v>2284705</v>
      </c>
      <c r="D3045" s="329">
        <v>619571</v>
      </c>
      <c r="E3045" s="329">
        <v>1377530</v>
      </c>
      <c r="F3045" s="329">
        <v>2630250</v>
      </c>
      <c r="G3045" s="329">
        <v>423187</v>
      </c>
      <c r="H3045" s="329">
        <v>10591658</v>
      </c>
    </row>
    <row r="3046" spans="1:8" x14ac:dyDescent="0.35">
      <c r="A3046" s="312" t="s">
        <v>183</v>
      </c>
      <c r="B3046" s="329">
        <v>7488653</v>
      </c>
      <c r="C3046" s="329">
        <v>2440872</v>
      </c>
      <c r="D3046" s="329">
        <v>1081363</v>
      </c>
      <c r="E3046" s="329">
        <v>1391905</v>
      </c>
      <c r="F3046" s="329">
        <v>3755084</v>
      </c>
      <c r="G3046" s="329">
        <v>776127</v>
      </c>
      <c r="H3046" s="329">
        <v>16934004</v>
      </c>
    </row>
    <row r="3047" spans="1:8" x14ac:dyDescent="0.35">
      <c r="A3047" s="312" t="s">
        <v>380</v>
      </c>
      <c r="B3047" s="329">
        <v>6490552</v>
      </c>
      <c r="C3047" s="329">
        <v>2477809</v>
      </c>
      <c r="D3047" s="329">
        <v>943612</v>
      </c>
      <c r="E3047" s="329">
        <v>1283491</v>
      </c>
      <c r="F3047" s="329">
        <v>3098160</v>
      </c>
      <c r="G3047" s="329">
        <v>679723</v>
      </c>
      <c r="H3047" s="329">
        <v>14973347</v>
      </c>
    </row>
    <row r="3048" spans="1:8" x14ac:dyDescent="0.35">
      <c r="A3048" s="312" t="s">
        <v>1091</v>
      </c>
      <c r="B3048" s="329">
        <v>7880869</v>
      </c>
      <c r="C3048" s="329">
        <v>2399704</v>
      </c>
      <c r="D3048" s="329">
        <v>1235297</v>
      </c>
      <c r="E3048" s="329">
        <v>1711433</v>
      </c>
      <c r="F3048" s="329">
        <v>3048131</v>
      </c>
      <c r="G3048" s="329">
        <v>717756</v>
      </c>
      <c r="H3048" s="329">
        <v>16993190</v>
      </c>
    </row>
    <row r="3049" spans="1:8" x14ac:dyDescent="0.35">
      <c r="A3049" s="312" t="s">
        <v>182</v>
      </c>
      <c r="B3049" s="329">
        <v>7166299</v>
      </c>
      <c r="C3049" s="329">
        <v>2223161</v>
      </c>
      <c r="D3049" s="329">
        <v>832916</v>
      </c>
      <c r="E3049" s="329">
        <v>1487415</v>
      </c>
      <c r="F3049" s="329">
        <v>2367472</v>
      </c>
      <c r="G3049" s="329">
        <v>524097</v>
      </c>
      <c r="H3049" s="329">
        <v>14601360</v>
      </c>
    </row>
    <row r="3050" spans="1:8" x14ac:dyDescent="0.35">
      <c r="A3050" s="312" t="s">
        <v>179</v>
      </c>
      <c r="B3050" s="329">
        <v>6533788</v>
      </c>
      <c r="C3050" s="329">
        <v>2108864</v>
      </c>
      <c r="D3050" s="329">
        <v>688049</v>
      </c>
      <c r="E3050" s="329">
        <v>1223757</v>
      </c>
      <c r="F3050" s="329">
        <v>2343206</v>
      </c>
      <c r="G3050" s="329">
        <v>481084</v>
      </c>
      <c r="H3050" s="329">
        <v>13378748</v>
      </c>
    </row>
    <row r="3051" spans="1:8" x14ac:dyDescent="0.35">
      <c r="A3051" s="312" t="s">
        <v>178</v>
      </c>
      <c r="B3051" s="329">
        <v>13276828</v>
      </c>
      <c r="C3051" s="329">
        <v>3182390</v>
      </c>
      <c r="D3051" s="329">
        <v>1127204</v>
      </c>
      <c r="E3051" s="329">
        <v>1378708</v>
      </c>
      <c r="F3051" s="329">
        <v>3056788</v>
      </c>
      <c r="G3051" s="329">
        <v>904832</v>
      </c>
      <c r="H3051" s="329">
        <v>22926750</v>
      </c>
    </row>
    <row r="3052" spans="1:8" x14ac:dyDescent="0.35">
      <c r="A3052" s="312" t="s">
        <v>379</v>
      </c>
      <c r="B3052" s="329">
        <v>9855857</v>
      </c>
      <c r="C3052" s="329">
        <v>2221545</v>
      </c>
      <c r="D3052" s="329">
        <v>1121338</v>
      </c>
      <c r="E3052" s="329">
        <v>1207731</v>
      </c>
      <c r="F3052" s="329">
        <v>2603567</v>
      </c>
      <c r="G3052" s="329">
        <v>630597</v>
      </c>
      <c r="H3052" s="329">
        <v>17640635</v>
      </c>
    </row>
    <row r="3053" spans="1:8" x14ac:dyDescent="0.35">
      <c r="A3053" s="312" t="s">
        <v>1092</v>
      </c>
      <c r="B3053" s="329">
        <v>9361141</v>
      </c>
      <c r="C3053" s="329">
        <v>2115839</v>
      </c>
      <c r="D3053" s="329">
        <v>968728</v>
      </c>
      <c r="E3053" s="329">
        <v>1205164</v>
      </c>
      <c r="F3053" s="329">
        <v>3007240</v>
      </c>
      <c r="G3053" s="329">
        <v>562641</v>
      </c>
      <c r="H3053" s="329">
        <v>17220753</v>
      </c>
    </row>
    <row r="3054" spans="1:8" x14ac:dyDescent="0.35">
      <c r="A3054" s="312" t="s">
        <v>177</v>
      </c>
      <c r="B3054" s="329">
        <v>8259483</v>
      </c>
      <c r="C3054" s="329">
        <v>2123008</v>
      </c>
      <c r="D3054" s="329">
        <v>887199</v>
      </c>
      <c r="E3054" s="329">
        <v>1399017</v>
      </c>
      <c r="F3054" s="329">
        <v>2190659</v>
      </c>
      <c r="G3054" s="329">
        <v>525276</v>
      </c>
      <c r="H3054" s="329">
        <v>15384642</v>
      </c>
    </row>
    <row r="3055" spans="1:8" x14ac:dyDescent="0.35">
      <c r="A3055" s="312" t="s">
        <v>174</v>
      </c>
      <c r="B3055" s="329">
        <v>7517661</v>
      </c>
      <c r="C3055" s="329">
        <v>1953790</v>
      </c>
      <c r="D3055" s="329">
        <v>904662</v>
      </c>
      <c r="E3055" s="329">
        <v>1411377</v>
      </c>
      <c r="F3055" s="329">
        <v>2098514</v>
      </c>
      <c r="G3055" s="329">
        <v>639087</v>
      </c>
      <c r="H3055" s="329">
        <v>14525091</v>
      </c>
    </row>
    <row r="3056" spans="1:8" x14ac:dyDescent="0.35">
      <c r="A3056" s="312" t="s">
        <v>173</v>
      </c>
      <c r="B3056" s="329">
        <v>7493629</v>
      </c>
      <c r="C3056" s="329">
        <v>1806301</v>
      </c>
      <c r="D3056" s="329">
        <v>932811</v>
      </c>
      <c r="E3056" s="329">
        <v>1431785</v>
      </c>
      <c r="F3056" s="329">
        <v>2719750</v>
      </c>
      <c r="G3056" s="329">
        <v>643187</v>
      </c>
      <c r="H3056" s="329">
        <v>15027463</v>
      </c>
    </row>
    <row r="3057" spans="1:8" x14ac:dyDescent="0.35">
      <c r="A3057" s="312" t="s">
        <v>378</v>
      </c>
      <c r="B3057" s="329">
        <v>17243590</v>
      </c>
      <c r="C3057" s="329">
        <v>2637014</v>
      </c>
      <c r="D3057" s="329">
        <v>1559092</v>
      </c>
      <c r="E3057" s="329">
        <v>1470125</v>
      </c>
      <c r="F3057" s="329">
        <v>2569476</v>
      </c>
      <c r="G3057" s="329">
        <v>832331</v>
      </c>
      <c r="H3057" s="329">
        <v>26311628</v>
      </c>
    </row>
    <row r="3058" spans="1:8" x14ac:dyDescent="0.35">
      <c r="A3058" s="312" t="s">
        <v>1093</v>
      </c>
      <c r="B3058" s="329">
        <v>20377711</v>
      </c>
      <c r="C3058" s="329">
        <v>2589816</v>
      </c>
      <c r="D3058" s="329">
        <v>1125999</v>
      </c>
      <c r="E3058" s="329">
        <v>1819568</v>
      </c>
      <c r="F3058" s="329">
        <v>2154381</v>
      </c>
      <c r="G3058" s="329">
        <v>883131</v>
      </c>
      <c r="H3058" s="329">
        <v>28950606</v>
      </c>
    </row>
    <row r="3059" spans="1:8" x14ac:dyDescent="0.35">
      <c r="A3059" s="312" t="s">
        <v>1094</v>
      </c>
      <c r="B3059" s="329">
        <v>17213335</v>
      </c>
      <c r="C3059" s="329">
        <v>2125035</v>
      </c>
      <c r="D3059" s="329">
        <v>1099465</v>
      </c>
      <c r="E3059" s="329">
        <v>1135322</v>
      </c>
      <c r="F3059" s="329">
        <v>3118480</v>
      </c>
      <c r="G3059" s="329">
        <v>680522</v>
      </c>
      <c r="H3059" s="329">
        <v>25372159</v>
      </c>
    </row>
    <row r="3060" spans="1:8" x14ac:dyDescent="0.35">
      <c r="A3060" s="312" t="s">
        <v>169</v>
      </c>
      <c r="B3060" s="329">
        <v>39651902</v>
      </c>
      <c r="C3060" s="329">
        <v>4070477</v>
      </c>
      <c r="D3060" s="329">
        <v>2161667</v>
      </c>
      <c r="E3060" s="329">
        <v>1686108</v>
      </c>
      <c r="F3060" s="329">
        <v>3139636</v>
      </c>
      <c r="G3060" s="329">
        <v>1175687</v>
      </c>
      <c r="H3060" s="329">
        <v>51885477</v>
      </c>
    </row>
    <row r="3061" spans="1:8" x14ac:dyDescent="0.35">
      <c r="A3061" s="312" t="s">
        <v>377</v>
      </c>
      <c r="B3061" s="329">
        <v>21788022</v>
      </c>
      <c r="C3061" s="329">
        <v>2822297</v>
      </c>
      <c r="D3061" s="329">
        <v>1538841</v>
      </c>
      <c r="E3061" s="329">
        <v>1925847</v>
      </c>
      <c r="F3061" s="329">
        <v>2382537</v>
      </c>
      <c r="G3061" s="329">
        <v>685944</v>
      </c>
      <c r="H3061" s="329">
        <v>31143488</v>
      </c>
    </row>
    <row r="3062" spans="1:8" x14ac:dyDescent="0.35">
      <c r="A3062" s="312" t="s">
        <v>1095</v>
      </c>
      <c r="B3062" s="329">
        <v>13951577</v>
      </c>
      <c r="C3062" s="329">
        <v>3210608</v>
      </c>
      <c r="D3062" s="329">
        <v>1329711</v>
      </c>
      <c r="E3062" s="329">
        <v>1476965</v>
      </c>
      <c r="F3062" s="329">
        <v>3260153</v>
      </c>
      <c r="G3062" s="329">
        <v>622724</v>
      </c>
      <c r="H3062" s="329">
        <v>23851738</v>
      </c>
    </row>
    <row r="3063" spans="1:8" x14ac:dyDescent="0.35">
      <c r="A3063" s="267" t="s">
        <v>1130</v>
      </c>
      <c r="B3063" s="78">
        <f>SUM(B3041:B3062)</f>
        <v>255295175</v>
      </c>
      <c r="C3063" s="78">
        <f t="shared" ref="C3063:H3063" si="255">SUM(C3041:C3062)</f>
        <v>57693850</v>
      </c>
      <c r="D3063" s="78">
        <f t="shared" si="255"/>
        <v>24249804</v>
      </c>
      <c r="E3063" s="78">
        <f t="shared" si="255"/>
        <v>31732370</v>
      </c>
      <c r="F3063" s="78">
        <f t="shared" si="255"/>
        <v>59416765</v>
      </c>
      <c r="G3063" s="78">
        <f t="shared" si="255"/>
        <v>14833963</v>
      </c>
      <c r="H3063" s="78">
        <f t="shared" si="255"/>
        <v>443221927</v>
      </c>
    </row>
    <row r="3064" spans="1:8" x14ac:dyDescent="0.35">
      <c r="A3064" s="268" t="s">
        <v>1131</v>
      </c>
      <c r="B3064" s="158">
        <f>AVERAGE(B3041:B3062)</f>
        <v>11604326.136363637</v>
      </c>
      <c r="C3064" s="158">
        <f t="shared" ref="C3064:H3064" si="256">AVERAGE(C3041:C3062)</f>
        <v>2622447.7272727271</v>
      </c>
      <c r="D3064" s="158">
        <f t="shared" si="256"/>
        <v>1102263.8181818181</v>
      </c>
      <c r="E3064" s="158">
        <f t="shared" si="256"/>
        <v>1442380.4545454546</v>
      </c>
      <c r="F3064" s="158">
        <f t="shared" si="256"/>
        <v>2700762.0454545454</v>
      </c>
      <c r="G3064" s="158">
        <f t="shared" si="256"/>
        <v>674271.04545454541</v>
      </c>
      <c r="H3064" s="158">
        <f t="shared" si="256"/>
        <v>20146451.227272727</v>
      </c>
    </row>
    <row r="3065" spans="1:8" x14ac:dyDescent="0.35">
      <c r="A3065" s="27"/>
      <c r="B3065" s="331"/>
      <c r="C3065" s="331"/>
      <c r="D3065" s="331"/>
      <c r="E3065" s="331"/>
      <c r="F3065" s="331"/>
      <c r="G3065" s="331"/>
      <c r="H3065" s="331"/>
    </row>
    <row r="3066" spans="1:8" x14ac:dyDescent="0.35">
      <c r="A3066" s="312" t="s">
        <v>166</v>
      </c>
      <c r="B3066" s="329">
        <v>12872018</v>
      </c>
      <c r="C3066" s="329">
        <v>2641479</v>
      </c>
      <c r="D3066" s="329">
        <v>1091170</v>
      </c>
      <c r="E3066" s="329">
        <v>1449072</v>
      </c>
      <c r="F3066" s="329">
        <v>2689837</v>
      </c>
      <c r="G3066" s="329">
        <v>610512</v>
      </c>
      <c r="H3066" s="329">
        <v>21354088</v>
      </c>
    </row>
    <row r="3067" spans="1:8" x14ac:dyDescent="0.35">
      <c r="A3067" s="312" t="s">
        <v>163</v>
      </c>
      <c r="B3067" s="329">
        <v>7604652</v>
      </c>
      <c r="C3067" s="329">
        <v>2157842</v>
      </c>
      <c r="D3067" s="329">
        <v>854230</v>
      </c>
      <c r="E3067" s="329">
        <v>1913271</v>
      </c>
      <c r="F3067" s="329">
        <v>2465795</v>
      </c>
      <c r="G3067" s="329">
        <v>475519</v>
      </c>
      <c r="H3067" s="329">
        <v>15471309</v>
      </c>
    </row>
    <row r="3068" spans="1:8" x14ac:dyDescent="0.35">
      <c r="A3068" s="312" t="s">
        <v>162</v>
      </c>
      <c r="B3068" s="329">
        <v>8595719</v>
      </c>
      <c r="C3068" s="329">
        <v>2107473</v>
      </c>
      <c r="D3068" s="329">
        <v>1064379</v>
      </c>
      <c r="E3068" s="329">
        <v>1741503</v>
      </c>
      <c r="F3068" s="329">
        <v>2476110</v>
      </c>
      <c r="G3068" s="329">
        <v>681165</v>
      </c>
      <c r="H3068" s="329">
        <v>16666349</v>
      </c>
    </row>
    <row r="3069" spans="1:8" x14ac:dyDescent="0.35">
      <c r="A3069" s="312" t="s">
        <v>374</v>
      </c>
      <c r="B3069" s="329">
        <v>8177254</v>
      </c>
      <c r="C3069" s="329">
        <v>2841169</v>
      </c>
      <c r="D3069" s="329">
        <v>1118704</v>
      </c>
      <c r="E3069" s="329">
        <v>1656741</v>
      </c>
      <c r="F3069" s="329">
        <v>2506545</v>
      </c>
      <c r="G3069" s="329">
        <v>703948</v>
      </c>
      <c r="H3069" s="329">
        <v>17004361</v>
      </c>
    </row>
    <row r="3070" spans="1:8" x14ac:dyDescent="0.35">
      <c r="A3070" s="312" t="s">
        <v>1132</v>
      </c>
      <c r="B3070" s="329">
        <v>10884983</v>
      </c>
      <c r="C3070" s="329">
        <v>4353108</v>
      </c>
      <c r="D3070" s="329">
        <v>1110593</v>
      </c>
      <c r="E3070" s="329">
        <v>2378870</v>
      </c>
      <c r="F3070" s="329">
        <v>3020553</v>
      </c>
      <c r="G3070" s="329">
        <v>748260</v>
      </c>
      <c r="H3070" s="329">
        <v>22496367</v>
      </c>
    </row>
    <row r="3071" spans="1:8" x14ac:dyDescent="0.35">
      <c r="A3071" s="312" t="s">
        <v>161</v>
      </c>
      <c r="B3071" s="329">
        <v>8041330</v>
      </c>
      <c r="C3071" s="329">
        <v>4476408</v>
      </c>
      <c r="D3071" s="329">
        <v>1105241</v>
      </c>
      <c r="E3071" s="329">
        <v>1901217</v>
      </c>
      <c r="F3071" s="329">
        <v>2339552</v>
      </c>
      <c r="G3071" s="329">
        <v>574701</v>
      </c>
      <c r="H3071" s="329">
        <v>18438449</v>
      </c>
    </row>
    <row r="3072" spans="1:8" x14ac:dyDescent="0.35">
      <c r="A3072" s="312" t="s">
        <v>158</v>
      </c>
      <c r="B3072" s="329">
        <v>6734857</v>
      </c>
      <c r="C3072" s="329">
        <v>4744071</v>
      </c>
      <c r="D3072" s="329">
        <v>1042231</v>
      </c>
      <c r="E3072" s="329">
        <v>2184819</v>
      </c>
      <c r="F3072" s="329">
        <v>2270856</v>
      </c>
      <c r="G3072" s="329">
        <v>546306</v>
      </c>
      <c r="H3072" s="329">
        <v>17523140</v>
      </c>
    </row>
    <row r="3073" spans="1:8" x14ac:dyDescent="0.35">
      <c r="A3073" s="312" t="s">
        <v>157</v>
      </c>
      <c r="B3073" s="329">
        <v>7821203</v>
      </c>
      <c r="C3073" s="329">
        <v>4177376</v>
      </c>
      <c r="D3073" s="329">
        <v>1509624</v>
      </c>
      <c r="E3073" s="329">
        <v>2340042</v>
      </c>
      <c r="F3073" s="329">
        <v>2235640</v>
      </c>
      <c r="G3073" s="329">
        <v>581501</v>
      </c>
      <c r="H3073" s="329">
        <v>18665386</v>
      </c>
    </row>
    <row r="3074" spans="1:8" x14ac:dyDescent="0.35">
      <c r="A3074" s="312" t="s">
        <v>373</v>
      </c>
      <c r="B3074" s="329">
        <v>11959747</v>
      </c>
      <c r="C3074" s="329">
        <v>3446632</v>
      </c>
      <c r="D3074" s="329">
        <v>2124441</v>
      </c>
      <c r="E3074" s="329">
        <v>2235528</v>
      </c>
      <c r="F3074" s="329">
        <v>2623358</v>
      </c>
      <c r="G3074" s="329">
        <v>656048</v>
      </c>
      <c r="H3074" s="329">
        <v>23045754</v>
      </c>
    </row>
    <row r="3075" spans="1:8" x14ac:dyDescent="0.35">
      <c r="A3075" s="312" t="s">
        <v>1133</v>
      </c>
      <c r="B3075" s="329">
        <v>9962395</v>
      </c>
      <c r="C3075" s="329">
        <v>3010635</v>
      </c>
      <c r="D3075" s="329">
        <v>2404777</v>
      </c>
      <c r="E3075" s="329">
        <v>2321194</v>
      </c>
      <c r="F3075" s="329">
        <v>2254510</v>
      </c>
      <c r="G3075" s="329">
        <v>774106</v>
      </c>
      <c r="H3075" s="329">
        <v>20727617</v>
      </c>
    </row>
    <row r="3076" spans="1:8" x14ac:dyDescent="0.35">
      <c r="A3076" s="312" t="s">
        <v>156</v>
      </c>
      <c r="B3076" s="329">
        <v>9703152</v>
      </c>
      <c r="C3076" s="329">
        <v>3010480</v>
      </c>
      <c r="D3076" s="329">
        <v>1416621</v>
      </c>
      <c r="E3076" s="329">
        <v>2639408</v>
      </c>
      <c r="F3076" s="329">
        <v>2715620</v>
      </c>
      <c r="G3076" s="329">
        <v>1107376</v>
      </c>
      <c r="H3076" s="329">
        <v>20592657</v>
      </c>
    </row>
    <row r="3077" spans="1:8" x14ac:dyDescent="0.35">
      <c r="A3077" s="312" t="s">
        <v>153</v>
      </c>
      <c r="B3077" s="329">
        <v>5318920</v>
      </c>
      <c r="C3077" s="329">
        <v>2088993</v>
      </c>
      <c r="D3077" s="329">
        <v>684548</v>
      </c>
      <c r="E3077" s="329">
        <v>1853738</v>
      </c>
      <c r="F3077" s="329">
        <v>2172673</v>
      </c>
      <c r="G3077" s="329">
        <v>519819</v>
      </c>
      <c r="H3077" s="329">
        <v>12638691</v>
      </c>
    </row>
    <row r="3078" spans="1:8" x14ac:dyDescent="0.35">
      <c r="A3078" s="312" t="s">
        <v>152</v>
      </c>
      <c r="B3078" s="329">
        <v>8758729</v>
      </c>
      <c r="C3078" s="329">
        <v>3265975</v>
      </c>
      <c r="D3078" s="329">
        <v>1039118</v>
      </c>
      <c r="E3078" s="329">
        <v>3197646</v>
      </c>
      <c r="F3078" s="329">
        <v>2200102</v>
      </c>
      <c r="G3078" s="329">
        <v>819664</v>
      </c>
      <c r="H3078" s="329">
        <v>19281234</v>
      </c>
    </row>
    <row r="3079" spans="1:8" x14ac:dyDescent="0.35">
      <c r="A3079" s="312" t="s">
        <v>372</v>
      </c>
      <c r="B3079" s="329">
        <v>7644460</v>
      </c>
      <c r="C3079" s="329">
        <v>2223487</v>
      </c>
      <c r="D3079" s="329">
        <v>872010</v>
      </c>
      <c r="E3079" s="329">
        <v>1995336</v>
      </c>
      <c r="F3079" s="329">
        <v>2542878</v>
      </c>
      <c r="G3079" s="329">
        <v>667276</v>
      </c>
      <c r="H3079" s="329">
        <v>15945447</v>
      </c>
    </row>
    <row r="3080" spans="1:8" x14ac:dyDescent="0.35">
      <c r="A3080" s="312" t="s">
        <v>1134</v>
      </c>
      <c r="B3080" s="329">
        <v>7637677</v>
      </c>
      <c r="C3080" s="329">
        <v>2966744</v>
      </c>
      <c r="D3080" s="329">
        <v>1131010</v>
      </c>
      <c r="E3080" s="329">
        <v>1791626</v>
      </c>
      <c r="F3080" s="329">
        <v>2869316</v>
      </c>
      <c r="G3080" s="329">
        <v>702608</v>
      </c>
      <c r="H3080" s="329">
        <v>17098981</v>
      </c>
    </row>
    <row r="3081" spans="1:8" x14ac:dyDescent="0.35">
      <c r="A3081" s="312" t="s">
        <v>151</v>
      </c>
      <c r="B3081" s="329">
        <v>5755016</v>
      </c>
      <c r="C3081" s="329">
        <v>2356679</v>
      </c>
      <c r="D3081" s="329">
        <v>895978</v>
      </c>
      <c r="E3081" s="329">
        <v>1638651</v>
      </c>
      <c r="F3081" s="329">
        <v>3883498</v>
      </c>
      <c r="G3081" s="329">
        <v>565860</v>
      </c>
      <c r="H3081" s="329">
        <v>15095682</v>
      </c>
    </row>
    <row r="3082" spans="1:8" x14ac:dyDescent="0.35">
      <c r="A3082" s="312" t="s">
        <v>148</v>
      </c>
      <c r="B3082" s="329">
        <v>7026094</v>
      </c>
      <c r="C3082" s="329">
        <v>4657183</v>
      </c>
      <c r="D3082" s="329">
        <v>822324</v>
      </c>
      <c r="E3082" s="329">
        <v>1730758</v>
      </c>
      <c r="F3082" s="329">
        <v>2607449</v>
      </c>
      <c r="G3082" s="329">
        <v>607525</v>
      </c>
      <c r="H3082" s="329">
        <v>17451333</v>
      </c>
    </row>
    <row r="3083" spans="1:8" x14ac:dyDescent="0.35">
      <c r="A3083" s="312" t="s">
        <v>147</v>
      </c>
      <c r="B3083" s="329">
        <v>5901961</v>
      </c>
      <c r="C3083" s="329">
        <v>2776321</v>
      </c>
      <c r="D3083" s="329">
        <v>903149</v>
      </c>
      <c r="E3083" s="329">
        <v>1926928</v>
      </c>
      <c r="F3083" s="329">
        <v>2665247</v>
      </c>
      <c r="G3083" s="329">
        <v>728964</v>
      </c>
      <c r="H3083" s="329">
        <v>14902570</v>
      </c>
    </row>
    <row r="3084" spans="1:8" x14ac:dyDescent="0.35">
      <c r="A3084" s="312" t="s">
        <v>371</v>
      </c>
      <c r="B3084" s="329">
        <v>8900523</v>
      </c>
      <c r="C3084" s="329">
        <v>4020200</v>
      </c>
      <c r="D3084" s="329">
        <v>1134259</v>
      </c>
      <c r="E3084" s="329">
        <v>1686097</v>
      </c>
      <c r="F3084" s="329">
        <v>2854937</v>
      </c>
      <c r="G3084" s="329">
        <v>734052</v>
      </c>
      <c r="H3084" s="329">
        <v>19330068</v>
      </c>
    </row>
    <row r="3085" spans="1:8" x14ac:dyDescent="0.35">
      <c r="A3085" s="312" t="s">
        <v>900</v>
      </c>
      <c r="B3085" s="329">
        <v>6642007</v>
      </c>
      <c r="C3085" s="329">
        <v>3279544</v>
      </c>
      <c r="D3085" s="329">
        <v>999564</v>
      </c>
      <c r="E3085" s="329">
        <v>1592295</v>
      </c>
      <c r="F3085" s="329">
        <v>2515810</v>
      </c>
      <c r="G3085" s="329">
        <v>675463</v>
      </c>
      <c r="H3085" s="329">
        <v>15704683</v>
      </c>
    </row>
    <row r="3086" spans="1:8" x14ac:dyDescent="0.35">
      <c r="A3086" s="312" t="s">
        <v>146</v>
      </c>
      <c r="B3086" s="329">
        <v>6601752</v>
      </c>
      <c r="C3086" s="329">
        <v>3139989</v>
      </c>
      <c r="D3086" s="329">
        <v>1174543</v>
      </c>
      <c r="E3086" s="329">
        <v>1694716</v>
      </c>
      <c r="F3086" s="329">
        <v>2194924</v>
      </c>
      <c r="G3086" s="329">
        <v>498429</v>
      </c>
      <c r="H3086" s="329">
        <v>15304353</v>
      </c>
    </row>
    <row r="3087" spans="1:8" x14ac:dyDescent="0.35">
      <c r="A3087" s="26" t="s">
        <v>1135</v>
      </c>
      <c r="B3087" s="272">
        <f>SUM(B3066:B3086)</f>
        <v>172544449</v>
      </c>
      <c r="C3087" s="272">
        <f t="shared" ref="C3087:H3087" si="257">SUM(C3066:C3086)</f>
        <v>67741788</v>
      </c>
      <c r="D3087" s="272">
        <f t="shared" si="257"/>
        <v>24498514</v>
      </c>
      <c r="E3087" s="272">
        <f t="shared" si="257"/>
        <v>41869456</v>
      </c>
      <c r="F3087" s="272">
        <f t="shared" si="257"/>
        <v>54105210</v>
      </c>
      <c r="G3087" s="272">
        <f t="shared" si="257"/>
        <v>13979102</v>
      </c>
      <c r="H3087" s="272">
        <f t="shared" si="257"/>
        <v>374738519</v>
      </c>
    </row>
    <row r="3088" spans="1:8" x14ac:dyDescent="0.35">
      <c r="A3088" s="297" t="s">
        <v>1136</v>
      </c>
      <c r="B3088" s="298">
        <f>AVERAGE(B3066:B3086)</f>
        <v>8216402.333333333</v>
      </c>
      <c r="C3088" s="298">
        <f t="shared" ref="C3088:H3088" si="258">AVERAGE(C3066:C3086)</f>
        <v>3225799.4285714286</v>
      </c>
      <c r="D3088" s="298">
        <f t="shared" si="258"/>
        <v>1166595.9047619049</v>
      </c>
      <c r="E3088" s="298">
        <f t="shared" si="258"/>
        <v>1993783.6190476189</v>
      </c>
      <c r="F3088" s="298">
        <f t="shared" si="258"/>
        <v>2576438.5714285714</v>
      </c>
      <c r="G3088" s="298">
        <f t="shared" si="258"/>
        <v>665671.52380952379</v>
      </c>
      <c r="H3088" s="298">
        <f t="shared" si="258"/>
        <v>17844691.380952381</v>
      </c>
    </row>
    <row r="3089" spans="1:8" x14ac:dyDescent="0.35">
      <c r="A3089" s="3"/>
      <c r="B3089" s="3"/>
    </row>
    <row r="3090" spans="1:8" x14ac:dyDescent="0.35">
      <c r="A3090" s="312" t="s">
        <v>141</v>
      </c>
      <c r="B3090" s="329">
        <v>5245262</v>
      </c>
      <c r="C3090" s="329">
        <v>2634214</v>
      </c>
      <c r="D3090" s="329">
        <v>787152</v>
      </c>
      <c r="E3090" s="329">
        <v>1601937</v>
      </c>
      <c r="F3090" s="329">
        <v>2290095</v>
      </c>
      <c r="G3090" s="329">
        <v>608585</v>
      </c>
      <c r="H3090" s="329">
        <f>SUM(B3090:G3090)</f>
        <v>13167245</v>
      </c>
    </row>
    <row r="3091" spans="1:8" x14ac:dyDescent="0.35">
      <c r="A3091" s="312" t="s">
        <v>368</v>
      </c>
      <c r="B3091" s="329">
        <v>5162340</v>
      </c>
      <c r="C3091" s="329">
        <v>1854636</v>
      </c>
      <c r="D3091" s="329">
        <v>750774</v>
      </c>
      <c r="E3091" s="329">
        <v>920429</v>
      </c>
      <c r="F3091" s="329">
        <v>2399238</v>
      </c>
      <c r="G3091" s="329">
        <v>616467</v>
      </c>
      <c r="H3091" s="329">
        <f t="shared" ref="H3091:H3111" si="259">SUM(B3091:G3091)</f>
        <v>11703884</v>
      </c>
    </row>
    <row r="3092" spans="1:8" x14ac:dyDescent="0.35">
      <c r="A3092" s="312" t="s">
        <v>1100</v>
      </c>
      <c r="B3092" s="329">
        <v>5500356</v>
      </c>
      <c r="C3092" s="329">
        <v>2463058</v>
      </c>
      <c r="D3092" s="329">
        <v>1118857</v>
      </c>
      <c r="E3092" s="329">
        <v>1081387</v>
      </c>
      <c r="F3092" s="329">
        <v>2638460</v>
      </c>
      <c r="G3092" s="329">
        <v>834397</v>
      </c>
      <c r="H3092" s="329">
        <f t="shared" si="259"/>
        <v>13636515</v>
      </c>
    </row>
    <row r="3093" spans="1:8" x14ac:dyDescent="0.35">
      <c r="A3093" s="312" t="s">
        <v>140</v>
      </c>
      <c r="B3093" s="329">
        <v>5145262</v>
      </c>
      <c r="C3093" s="329">
        <v>2657397</v>
      </c>
      <c r="D3093" s="329">
        <v>820188</v>
      </c>
      <c r="E3093" s="329">
        <v>1312494</v>
      </c>
      <c r="F3093" s="329">
        <v>1976920</v>
      </c>
      <c r="G3093" s="329">
        <v>474659</v>
      </c>
      <c r="H3093" s="329">
        <f t="shared" si="259"/>
        <v>12386920</v>
      </c>
    </row>
    <row r="3094" spans="1:8" x14ac:dyDescent="0.35">
      <c r="A3094" s="312" t="s">
        <v>137</v>
      </c>
      <c r="B3094" s="329">
        <v>3701041</v>
      </c>
      <c r="C3094" s="329">
        <v>2114469</v>
      </c>
      <c r="D3094" s="329">
        <v>829599</v>
      </c>
      <c r="E3094" s="329">
        <v>1155949</v>
      </c>
      <c r="F3094" s="329">
        <v>2043348</v>
      </c>
      <c r="G3094" s="329">
        <v>545964</v>
      </c>
      <c r="H3094" s="329">
        <f t="shared" si="259"/>
        <v>10390370</v>
      </c>
    </row>
    <row r="3095" spans="1:8" x14ac:dyDescent="0.35">
      <c r="A3095" s="312" t="s">
        <v>136</v>
      </c>
      <c r="B3095" s="329">
        <v>5937907</v>
      </c>
      <c r="C3095" s="329">
        <v>2120691</v>
      </c>
      <c r="D3095" s="329">
        <v>729925</v>
      </c>
      <c r="E3095" s="329">
        <v>1494673</v>
      </c>
      <c r="F3095" s="329">
        <v>2234391</v>
      </c>
      <c r="G3095" s="329">
        <v>576250</v>
      </c>
      <c r="H3095" s="329">
        <f t="shared" si="259"/>
        <v>13093837</v>
      </c>
    </row>
    <row r="3096" spans="1:8" x14ac:dyDescent="0.35">
      <c r="A3096" s="312" t="s">
        <v>367</v>
      </c>
      <c r="B3096" s="329">
        <v>7059780</v>
      </c>
      <c r="C3096" s="329">
        <v>2798045</v>
      </c>
      <c r="D3096" s="329">
        <v>1034595</v>
      </c>
      <c r="E3096" s="329">
        <v>1819324</v>
      </c>
      <c r="F3096" s="329">
        <v>3051949</v>
      </c>
      <c r="G3096" s="329">
        <v>734362</v>
      </c>
      <c r="H3096" s="329">
        <f t="shared" si="259"/>
        <v>16498055</v>
      </c>
    </row>
    <row r="3097" spans="1:8" x14ac:dyDescent="0.35">
      <c r="A3097" s="312" t="s">
        <v>1101</v>
      </c>
      <c r="B3097" s="329">
        <v>5665465</v>
      </c>
      <c r="C3097" s="329">
        <v>2386354</v>
      </c>
      <c r="D3097" s="329">
        <v>749897</v>
      </c>
      <c r="E3097" s="329">
        <v>1679638</v>
      </c>
      <c r="F3097" s="329">
        <v>2960034</v>
      </c>
      <c r="G3097" s="329">
        <v>519310</v>
      </c>
      <c r="H3097" s="329">
        <f t="shared" si="259"/>
        <v>13960698</v>
      </c>
    </row>
    <row r="3098" spans="1:8" x14ac:dyDescent="0.35">
      <c r="A3098" s="312" t="s">
        <v>135</v>
      </c>
      <c r="B3098" s="329">
        <v>4985622</v>
      </c>
      <c r="C3098" s="329">
        <v>2091479</v>
      </c>
      <c r="D3098" s="329">
        <v>793598</v>
      </c>
      <c r="E3098" s="329">
        <v>1414078</v>
      </c>
      <c r="F3098" s="329">
        <v>2391640</v>
      </c>
      <c r="G3098" s="329">
        <v>589447</v>
      </c>
      <c r="H3098" s="329">
        <f t="shared" si="259"/>
        <v>12265864</v>
      </c>
    </row>
    <row r="3099" spans="1:8" x14ac:dyDescent="0.35">
      <c r="A3099" s="312" t="s">
        <v>132</v>
      </c>
      <c r="B3099" s="329">
        <v>5482411</v>
      </c>
      <c r="C3099" s="329">
        <v>1777027</v>
      </c>
      <c r="D3099" s="329">
        <v>560665</v>
      </c>
      <c r="E3099" s="329">
        <v>1215635</v>
      </c>
      <c r="F3099" s="329">
        <v>2503861</v>
      </c>
      <c r="G3099" s="329">
        <v>409837</v>
      </c>
      <c r="H3099" s="329">
        <f t="shared" si="259"/>
        <v>11949436</v>
      </c>
    </row>
    <row r="3100" spans="1:8" x14ac:dyDescent="0.35">
      <c r="A3100" s="312" t="s">
        <v>131</v>
      </c>
      <c r="B3100" s="329">
        <v>5283522</v>
      </c>
      <c r="C3100" s="329">
        <v>2247943</v>
      </c>
      <c r="D3100" s="329">
        <v>840928</v>
      </c>
      <c r="E3100" s="329">
        <v>1214377</v>
      </c>
      <c r="F3100" s="329">
        <v>2356178</v>
      </c>
      <c r="G3100" s="329">
        <v>663407</v>
      </c>
      <c r="H3100" s="329">
        <f t="shared" si="259"/>
        <v>12606355</v>
      </c>
    </row>
    <row r="3101" spans="1:8" x14ac:dyDescent="0.35">
      <c r="A3101" s="312" t="s">
        <v>366</v>
      </c>
      <c r="B3101" s="329">
        <v>5117987</v>
      </c>
      <c r="C3101" s="329">
        <v>1828437</v>
      </c>
      <c r="D3101" s="329">
        <v>805319</v>
      </c>
      <c r="E3101" s="329">
        <v>1018560</v>
      </c>
      <c r="F3101" s="329">
        <v>2088868</v>
      </c>
      <c r="G3101" s="329">
        <v>655449</v>
      </c>
      <c r="H3101" s="329">
        <f t="shared" si="259"/>
        <v>11514620</v>
      </c>
    </row>
    <row r="3102" spans="1:8" x14ac:dyDescent="0.35">
      <c r="A3102" s="312" t="s">
        <v>1102</v>
      </c>
      <c r="B3102" s="329">
        <v>8488410</v>
      </c>
      <c r="C3102" s="329">
        <v>2198839</v>
      </c>
      <c r="D3102" s="329">
        <v>1109734</v>
      </c>
      <c r="E3102" s="329">
        <v>1057229</v>
      </c>
      <c r="F3102" s="329">
        <v>2372304</v>
      </c>
      <c r="G3102" s="329">
        <v>1008297</v>
      </c>
      <c r="H3102" s="329">
        <f t="shared" si="259"/>
        <v>16234813</v>
      </c>
    </row>
    <row r="3103" spans="1:8" x14ac:dyDescent="0.35">
      <c r="A3103" s="312" t="s">
        <v>130</v>
      </c>
      <c r="B3103" s="329">
        <v>7830440</v>
      </c>
      <c r="C3103" s="329">
        <v>2243763</v>
      </c>
      <c r="D3103" s="329">
        <v>1149608</v>
      </c>
      <c r="E3103" s="329">
        <v>1179858</v>
      </c>
      <c r="F3103" s="329">
        <v>1727257</v>
      </c>
      <c r="G3103" s="329">
        <v>772877</v>
      </c>
      <c r="H3103" s="329">
        <f t="shared" si="259"/>
        <v>14903803</v>
      </c>
    </row>
    <row r="3104" spans="1:8" x14ac:dyDescent="0.35">
      <c r="A3104" s="312" t="s">
        <v>127</v>
      </c>
      <c r="B3104" s="329">
        <v>8532719</v>
      </c>
      <c r="C3104" s="329">
        <v>1757003</v>
      </c>
      <c r="D3104" s="329">
        <v>742190</v>
      </c>
      <c r="E3104" s="329">
        <v>1026213</v>
      </c>
      <c r="F3104" s="329">
        <v>1971133</v>
      </c>
      <c r="G3104" s="329">
        <v>661784</v>
      </c>
      <c r="H3104" s="329">
        <f t="shared" si="259"/>
        <v>14691042</v>
      </c>
    </row>
    <row r="3105" spans="1:8" x14ac:dyDescent="0.35">
      <c r="A3105" s="312" t="s">
        <v>126</v>
      </c>
      <c r="B3105" s="329">
        <v>7062103</v>
      </c>
      <c r="C3105" s="329">
        <v>2827486</v>
      </c>
      <c r="D3105" s="329">
        <v>733905</v>
      </c>
      <c r="E3105" s="329">
        <v>1242949</v>
      </c>
      <c r="F3105" s="329">
        <v>1833258</v>
      </c>
      <c r="G3105" s="329">
        <v>700203</v>
      </c>
      <c r="H3105" s="329">
        <f t="shared" si="259"/>
        <v>14399904</v>
      </c>
    </row>
    <row r="3106" spans="1:8" x14ac:dyDescent="0.35">
      <c r="A3106" s="312" t="s">
        <v>365</v>
      </c>
      <c r="B3106" s="329">
        <v>7960856</v>
      </c>
      <c r="C3106" s="329">
        <v>2663525</v>
      </c>
      <c r="D3106" s="329">
        <v>919837</v>
      </c>
      <c r="E3106" s="329">
        <v>1466320</v>
      </c>
      <c r="F3106" s="329">
        <v>1959731</v>
      </c>
      <c r="G3106" s="329">
        <v>617379</v>
      </c>
      <c r="H3106" s="329">
        <f t="shared" si="259"/>
        <v>15587648</v>
      </c>
    </row>
    <row r="3107" spans="1:8" x14ac:dyDescent="0.35">
      <c r="A3107" s="312" t="s">
        <v>1103</v>
      </c>
      <c r="B3107" s="329">
        <v>6558587</v>
      </c>
      <c r="C3107" s="329">
        <v>2378644</v>
      </c>
      <c r="D3107" s="329">
        <v>872305</v>
      </c>
      <c r="E3107" s="329">
        <v>1888353</v>
      </c>
      <c r="F3107" s="329">
        <v>1883456</v>
      </c>
      <c r="G3107" s="329">
        <v>698484</v>
      </c>
      <c r="H3107" s="329">
        <f t="shared" si="259"/>
        <v>14279829</v>
      </c>
    </row>
    <row r="3108" spans="1:8" x14ac:dyDescent="0.35">
      <c r="A3108" s="312" t="s">
        <v>125</v>
      </c>
      <c r="B3108" s="329">
        <v>6102056</v>
      </c>
      <c r="C3108" s="329">
        <v>3247384</v>
      </c>
      <c r="D3108" s="329">
        <v>705506</v>
      </c>
      <c r="E3108" s="329">
        <v>1347452</v>
      </c>
      <c r="F3108" s="329">
        <v>1676742</v>
      </c>
      <c r="G3108" s="329">
        <v>671241</v>
      </c>
      <c r="H3108" s="329">
        <f t="shared" si="259"/>
        <v>13750381</v>
      </c>
    </row>
    <row r="3109" spans="1:8" x14ac:dyDescent="0.35">
      <c r="A3109" s="312" t="s">
        <v>122</v>
      </c>
      <c r="B3109" s="329">
        <v>4971672</v>
      </c>
      <c r="C3109" s="329">
        <v>2560960</v>
      </c>
      <c r="D3109" s="329">
        <v>622884</v>
      </c>
      <c r="E3109" s="329">
        <v>1369444</v>
      </c>
      <c r="F3109" s="329">
        <v>1655934</v>
      </c>
      <c r="G3109" s="329">
        <v>489084</v>
      </c>
      <c r="H3109" s="329">
        <f t="shared" si="259"/>
        <v>11669978</v>
      </c>
    </row>
    <row r="3110" spans="1:8" x14ac:dyDescent="0.35">
      <c r="A3110" s="312" t="s">
        <v>121</v>
      </c>
      <c r="B3110" s="329">
        <v>7378977</v>
      </c>
      <c r="C3110" s="329">
        <v>2726999</v>
      </c>
      <c r="D3110" s="329">
        <v>964474</v>
      </c>
      <c r="E3110" s="329">
        <v>1807611</v>
      </c>
      <c r="F3110" s="329">
        <v>1935751</v>
      </c>
      <c r="G3110" s="329">
        <v>633347</v>
      </c>
      <c r="H3110" s="329">
        <f t="shared" si="259"/>
        <v>15447159</v>
      </c>
    </row>
    <row r="3111" spans="1:8" x14ac:dyDescent="0.35">
      <c r="A3111" s="317" t="s">
        <v>1137</v>
      </c>
      <c r="B3111" s="272">
        <f>SUM(B3090:B3110)</f>
        <v>129172775</v>
      </c>
      <c r="C3111" s="272">
        <f t="shared" ref="C3111:G3111" si="260">SUM(C3090:C3110)</f>
        <v>49578353</v>
      </c>
      <c r="D3111" s="272">
        <f t="shared" si="260"/>
        <v>17641940</v>
      </c>
      <c r="E3111" s="272">
        <f t="shared" si="260"/>
        <v>28313910</v>
      </c>
      <c r="F3111" s="272">
        <f t="shared" si="260"/>
        <v>45950548</v>
      </c>
      <c r="G3111" s="272">
        <f t="shared" si="260"/>
        <v>13480830</v>
      </c>
      <c r="H3111" s="78">
        <f t="shared" si="259"/>
        <v>284138356</v>
      </c>
    </row>
    <row r="3112" spans="1:8" x14ac:dyDescent="0.35">
      <c r="A3112" s="318" t="s">
        <v>1138</v>
      </c>
      <c r="B3112" s="298">
        <f>B3111/21</f>
        <v>6151084.5238095243</v>
      </c>
      <c r="C3112" s="298">
        <f t="shared" ref="C3112:G3112" si="261">C3111/21</f>
        <v>2360873.9523809524</v>
      </c>
      <c r="D3112" s="298">
        <f t="shared" si="261"/>
        <v>840092.38095238095</v>
      </c>
      <c r="E3112" s="298">
        <f t="shared" si="261"/>
        <v>1348281.4285714286</v>
      </c>
      <c r="F3112" s="298">
        <f t="shared" si="261"/>
        <v>2188121.3333333335</v>
      </c>
      <c r="G3112" s="298">
        <f t="shared" si="261"/>
        <v>641944.28571428568</v>
      </c>
      <c r="H3112" s="158">
        <f>H3111/21</f>
        <v>13530397.904761905</v>
      </c>
    </row>
    <row r="3113" spans="1:8" x14ac:dyDescent="0.35">
      <c r="A3113" s="3"/>
      <c r="B3113" s="3"/>
    </row>
    <row r="3114" spans="1:8" x14ac:dyDescent="0.35">
      <c r="A3114" s="312" t="s">
        <v>362</v>
      </c>
      <c r="B3114" s="329">
        <v>7291006</v>
      </c>
      <c r="C3114" s="329">
        <v>2358410</v>
      </c>
      <c r="D3114" s="329">
        <v>744377</v>
      </c>
      <c r="E3114" s="329">
        <v>1596688</v>
      </c>
      <c r="F3114" s="329">
        <v>2041488</v>
      </c>
      <c r="G3114" s="329">
        <v>551148</v>
      </c>
      <c r="H3114" s="329">
        <f>SUM(B3114:G3114)</f>
        <v>14583117</v>
      </c>
    </row>
    <row r="3115" spans="1:8" x14ac:dyDescent="0.35">
      <c r="A3115" s="312" t="s">
        <v>1052</v>
      </c>
      <c r="B3115" s="329">
        <v>5862923</v>
      </c>
      <c r="C3115" s="329">
        <v>2636960</v>
      </c>
      <c r="D3115" s="329">
        <v>865877</v>
      </c>
      <c r="E3115" s="329">
        <v>1820520</v>
      </c>
      <c r="F3115" s="329">
        <v>2075843</v>
      </c>
      <c r="G3115" s="329">
        <v>564694</v>
      </c>
      <c r="H3115" s="329">
        <f t="shared" ref="H3115:H3136" si="262">SUM(B3115:G3115)</f>
        <v>13826817</v>
      </c>
    </row>
    <row r="3116" spans="1:8" x14ac:dyDescent="0.35">
      <c r="A3116" s="312" t="s">
        <v>118</v>
      </c>
      <c r="B3116" s="329">
        <v>5960614</v>
      </c>
      <c r="C3116" s="329">
        <v>2093230</v>
      </c>
      <c r="D3116" s="329">
        <v>889325</v>
      </c>
      <c r="E3116" s="329">
        <v>1150756</v>
      </c>
      <c r="F3116" s="329">
        <v>1721960</v>
      </c>
      <c r="G3116" s="329">
        <v>580096</v>
      </c>
      <c r="H3116" s="329">
        <f t="shared" si="262"/>
        <v>12395981</v>
      </c>
    </row>
    <row r="3117" spans="1:8" x14ac:dyDescent="0.35">
      <c r="A3117" s="312" t="s">
        <v>115</v>
      </c>
      <c r="B3117" s="329">
        <v>4215460</v>
      </c>
      <c r="C3117" s="329">
        <v>1722318</v>
      </c>
      <c r="D3117" s="329">
        <v>615302</v>
      </c>
      <c r="E3117" s="329">
        <v>991387</v>
      </c>
      <c r="F3117" s="329">
        <v>1640534</v>
      </c>
      <c r="G3117" s="329">
        <v>447354</v>
      </c>
      <c r="H3117" s="329">
        <f t="shared" si="262"/>
        <v>9632355</v>
      </c>
    </row>
    <row r="3118" spans="1:8" x14ac:dyDescent="0.35">
      <c r="A3118" s="312" t="s">
        <v>114</v>
      </c>
      <c r="B3118" s="329">
        <v>4873906</v>
      </c>
      <c r="C3118" s="329">
        <v>1820400</v>
      </c>
      <c r="D3118" s="329">
        <v>705037</v>
      </c>
      <c r="E3118" s="329">
        <v>1441765</v>
      </c>
      <c r="F3118" s="329">
        <v>2047771</v>
      </c>
      <c r="G3118" s="329">
        <v>489412</v>
      </c>
      <c r="H3118" s="329">
        <f t="shared" si="262"/>
        <v>11378291</v>
      </c>
    </row>
    <row r="3119" spans="1:8" x14ac:dyDescent="0.35">
      <c r="A3119" s="312" t="s">
        <v>361</v>
      </c>
      <c r="B3119" s="329">
        <v>5764796</v>
      </c>
      <c r="C3119" s="329">
        <v>1667207</v>
      </c>
      <c r="D3119" s="329">
        <v>786215</v>
      </c>
      <c r="E3119" s="329">
        <v>1368772</v>
      </c>
      <c r="F3119" s="329">
        <v>2971741</v>
      </c>
      <c r="G3119" s="329">
        <v>594134</v>
      </c>
      <c r="H3119" s="329">
        <f t="shared" si="262"/>
        <v>13152865</v>
      </c>
    </row>
    <row r="3120" spans="1:8" x14ac:dyDescent="0.35">
      <c r="A3120" s="312" t="s">
        <v>1053</v>
      </c>
      <c r="B3120" s="329">
        <v>7149749</v>
      </c>
      <c r="C3120" s="329">
        <v>1525839</v>
      </c>
      <c r="D3120" s="329">
        <v>808537</v>
      </c>
      <c r="E3120" s="329">
        <v>1411856</v>
      </c>
      <c r="F3120" s="329">
        <v>2183692</v>
      </c>
      <c r="G3120" s="329">
        <v>551073</v>
      </c>
      <c r="H3120" s="329">
        <f t="shared" si="262"/>
        <v>13630746</v>
      </c>
    </row>
    <row r="3121" spans="1:8" x14ac:dyDescent="0.35">
      <c r="A3121" s="312" t="s">
        <v>113</v>
      </c>
      <c r="B3121" s="329">
        <v>12714521</v>
      </c>
      <c r="C3121" s="329">
        <v>3293091</v>
      </c>
      <c r="D3121" s="329">
        <v>1488936</v>
      </c>
      <c r="E3121" s="329">
        <v>2332108</v>
      </c>
      <c r="F3121" s="329">
        <v>2171816</v>
      </c>
      <c r="G3121" s="329">
        <v>669014</v>
      </c>
      <c r="H3121" s="329">
        <f t="shared" si="262"/>
        <v>22669486</v>
      </c>
    </row>
    <row r="3122" spans="1:8" x14ac:dyDescent="0.35">
      <c r="A3122" s="312" t="s">
        <v>110</v>
      </c>
      <c r="B3122" s="329">
        <v>10453009</v>
      </c>
      <c r="C3122" s="329">
        <v>3038990</v>
      </c>
      <c r="D3122" s="329">
        <v>1069334</v>
      </c>
      <c r="E3122" s="329">
        <v>1821971</v>
      </c>
      <c r="F3122" s="329">
        <v>2249393</v>
      </c>
      <c r="G3122" s="329">
        <v>776570</v>
      </c>
      <c r="H3122" s="329">
        <f t="shared" si="262"/>
        <v>19409267</v>
      </c>
    </row>
    <row r="3123" spans="1:8" x14ac:dyDescent="0.35">
      <c r="A3123" s="312" t="s">
        <v>109</v>
      </c>
      <c r="B3123" s="329">
        <v>6846033</v>
      </c>
      <c r="C3123" s="329">
        <v>2125253</v>
      </c>
      <c r="D3123" s="329">
        <v>912580</v>
      </c>
      <c r="E3123" s="329">
        <v>1283011</v>
      </c>
      <c r="F3123" s="329">
        <v>2125049</v>
      </c>
      <c r="G3123" s="329">
        <v>582263</v>
      </c>
      <c r="H3123" s="329">
        <f t="shared" si="262"/>
        <v>13874189</v>
      </c>
    </row>
    <row r="3124" spans="1:8" x14ac:dyDescent="0.35">
      <c r="A3124" s="312" t="s">
        <v>360</v>
      </c>
      <c r="B3124" s="329">
        <v>10149919</v>
      </c>
      <c r="C3124" s="329">
        <v>3836146</v>
      </c>
      <c r="D3124" s="329">
        <v>979730</v>
      </c>
      <c r="E3124" s="329">
        <v>1194631</v>
      </c>
      <c r="F3124" s="329">
        <v>2447567</v>
      </c>
      <c r="G3124" s="329">
        <v>998090</v>
      </c>
      <c r="H3124" s="329">
        <f t="shared" si="262"/>
        <v>19606083</v>
      </c>
    </row>
    <row r="3125" spans="1:8" x14ac:dyDescent="0.35">
      <c r="A3125" s="312" t="s">
        <v>1054</v>
      </c>
      <c r="B3125" s="329">
        <v>6647117</v>
      </c>
      <c r="C3125" s="329">
        <v>2679775</v>
      </c>
      <c r="D3125" s="329">
        <v>968875</v>
      </c>
      <c r="E3125" s="329">
        <v>1229077</v>
      </c>
      <c r="F3125" s="329">
        <v>2019485</v>
      </c>
      <c r="G3125" s="329">
        <v>963780</v>
      </c>
      <c r="H3125" s="329">
        <f t="shared" si="262"/>
        <v>14508109</v>
      </c>
    </row>
    <row r="3126" spans="1:8" x14ac:dyDescent="0.35">
      <c r="A3126" s="312" t="s">
        <v>108</v>
      </c>
      <c r="B3126" s="329">
        <v>6399481</v>
      </c>
      <c r="C3126" s="329">
        <v>2663579</v>
      </c>
      <c r="D3126" s="329">
        <v>828747</v>
      </c>
      <c r="E3126" s="329">
        <v>1247504</v>
      </c>
      <c r="F3126" s="329">
        <v>1592737</v>
      </c>
      <c r="G3126" s="329">
        <v>619235</v>
      </c>
      <c r="H3126" s="329">
        <f t="shared" si="262"/>
        <v>13351283</v>
      </c>
    </row>
    <row r="3127" spans="1:8" x14ac:dyDescent="0.35">
      <c r="A3127" s="312" t="s">
        <v>105</v>
      </c>
      <c r="B3127" s="329">
        <v>7582986</v>
      </c>
      <c r="C3127" s="329">
        <v>1886231</v>
      </c>
      <c r="D3127" s="329">
        <v>683701</v>
      </c>
      <c r="E3127" s="329">
        <v>1046691</v>
      </c>
      <c r="F3127" s="329">
        <v>1808756</v>
      </c>
      <c r="G3127" s="329">
        <v>505339</v>
      </c>
      <c r="H3127" s="329">
        <f t="shared" si="262"/>
        <v>13513704</v>
      </c>
    </row>
    <row r="3128" spans="1:8" x14ac:dyDescent="0.35">
      <c r="A3128" s="312" t="s">
        <v>104</v>
      </c>
      <c r="B3128" s="329">
        <v>6831762</v>
      </c>
      <c r="C3128" s="329">
        <v>2314825</v>
      </c>
      <c r="D3128" s="329">
        <v>960539</v>
      </c>
      <c r="E3128" s="329">
        <v>1158457</v>
      </c>
      <c r="F3128" s="329">
        <v>1674686</v>
      </c>
      <c r="G3128" s="329">
        <v>527912</v>
      </c>
      <c r="H3128" s="329">
        <f t="shared" si="262"/>
        <v>13468181</v>
      </c>
    </row>
    <row r="3129" spans="1:8" x14ac:dyDescent="0.35">
      <c r="A3129" s="312" t="s">
        <v>359</v>
      </c>
      <c r="B3129" s="329">
        <v>8617075</v>
      </c>
      <c r="C3129" s="329">
        <v>2089163</v>
      </c>
      <c r="D3129" s="329">
        <v>888149</v>
      </c>
      <c r="E3129" s="329">
        <v>1360887</v>
      </c>
      <c r="F3129" s="329">
        <v>1958044</v>
      </c>
      <c r="G3129" s="329">
        <v>611042</v>
      </c>
      <c r="H3129" s="329">
        <f t="shared" si="262"/>
        <v>15524360</v>
      </c>
    </row>
    <row r="3130" spans="1:8" x14ac:dyDescent="0.35">
      <c r="A3130" s="312" t="s">
        <v>1055</v>
      </c>
      <c r="B3130" s="329">
        <v>9755171</v>
      </c>
      <c r="C3130" s="329">
        <v>2236376</v>
      </c>
      <c r="D3130" s="329">
        <v>847122</v>
      </c>
      <c r="E3130" s="329">
        <v>1548387</v>
      </c>
      <c r="F3130" s="329">
        <v>1704576</v>
      </c>
      <c r="G3130" s="329">
        <v>636503</v>
      </c>
      <c r="H3130" s="329">
        <f t="shared" si="262"/>
        <v>16728135</v>
      </c>
    </row>
    <row r="3131" spans="1:8" x14ac:dyDescent="0.35">
      <c r="A3131" s="312" t="s">
        <v>103</v>
      </c>
      <c r="B3131" s="329">
        <v>11478592</v>
      </c>
      <c r="C3131" s="329">
        <v>2274382</v>
      </c>
      <c r="D3131" s="329">
        <v>874736</v>
      </c>
      <c r="E3131" s="329">
        <v>1344279</v>
      </c>
      <c r="F3131" s="329">
        <v>1913034</v>
      </c>
      <c r="G3131" s="329">
        <v>730075</v>
      </c>
      <c r="H3131" s="329">
        <f t="shared" si="262"/>
        <v>18615098</v>
      </c>
    </row>
    <row r="3132" spans="1:8" x14ac:dyDescent="0.35">
      <c r="A3132" s="312" t="s">
        <v>100</v>
      </c>
      <c r="B3132" s="329">
        <v>10473411</v>
      </c>
      <c r="C3132" s="329">
        <v>2293211</v>
      </c>
      <c r="D3132" s="329">
        <v>670206</v>
      </c>
      <c r="E3132" s="329">
        <v>1621663</v>
      </c>
      <c r="F3132" s="329">
        <v>1302691</v>
      </c>
      <c r="G3132" s="329">
        <v>493908</v>
      </c>
      <c r="H3132" s="329">
        <f t="shared" si="262"/>
        <v>16855090</v>
      </c>
    </row>
    <row r="3133" spans="1:8" x14ac:dyDescent="0.35">
      <c r="A3133" s="312" t="s">
        <v>99</v>
      </c>
      <c r="B3133" s="329">
        <v>18100417</v>
      </c>
      <c r="C3133" s="329">
        <v>2036789</v>
      </c>
      <c r="D3133" s="329">
        <v>819279</v>
      </c>
      <c r="E3133" s="329">
        <v>1660543</v>
      </c>
      <c r="F3133" s="329">
        <v>1795897</v>
      </c>
      <c r="G3133" s="329">
        <v>741941</v>
      </c>
      <c r="H3133" s="329">
        <f t="shared" si="262"/>
        <v>25154866</v>
      </c>
    </row>
    <row r="3134" spans="1:8" x14ac:dyDescent="0.35">
      <c r="A3134" s="312" t="s">
        <v>358</v>
      </c>
      <c r="B3134" s="329">
        <v>13843776</v>
      </c>
      <c r="C3134" s="329">
        <v>2407515</v>
      </c>
      <c r="D3134" s="329">
        <v>970875</v>
      </c>
      <c r="E3134" s="329">
        <v>1592354</v>
      </c>
      <c r="F3134" s="329">
        <v>1827192</v>
      </c>
      <c r="G3134" s="329">
        <v>598897</v>
      </c>
      <c r="H3134" s="329">
        <f t="shared" si="262"/>
        <v>21240609</v>
      </c>
    </row>
    <row r="3135" spans="1:8" x14ac:dyDescent="0.35">
      <c r="A3135" s="312" t="s">
        <v>1056</v>
      </c>
      <c r="B3135" s="329">
        <v>10105071</v>
      </c>
      <c r="C3135" s="329">
        <v>2757873</v>
      </c>
      <c r="D3135" s="329">
        <v>910663</v>
      </c>
      <c r="E3135" s="329">
        <v>1373553</v>
      </c>
      <c r="F3135" s="329">
        <v>1835122</v>
      </c>
      <c r="G3135" s="329">
        <v>638536</v>
      </c>
      <c r="H3135" s="329">
        <f t="shared" si="262"/>
        <v>17620818</v>
      </c>
    </row>
    <row r="3136" spans="1:8" x14ac:dyDescent="0.35">
      <c r="A3136" s="312" t="s">
        <v>98</v>
      </c>
      <c r="B3136" s="329">
        <v>7636307</v>
      </c>
      <c r="C3136" s="329">
        <v>2822682</v>
      </c>
      <c r="D3136" s="329">
        <v>1023651</v>
      </c>
      <c r="E3136" s="329">
        <v>1199133</v>
      </c>
      <c r="F3136" s="329">
        <v>1721188</v>
      </c>
      <c r="G3136" s="329">
        <v>529673</v>
      </c>
      <c r="H3136" s="329">
        <f t="shared" si="262"/>
        <v>14932634</v>
      </c>
    </row>
    <row r="3137" spans="1:8" x14ac:dyDescent="0.35">
      <c r="A3137" s="317" t="s">
        <v>1139</v>
      </c>
      <c r="B3137" s="272">
        <f>SUM(B3114:B3136)</f>
        <v>198753102</v>
      </c>
      <c r="C3137" s="272">
        <f t="shared" ref="C3137:H3137" si="263">SUM(C3114:C3136)</f>
        <v>54580245</v>
      </c>
      <c r="D3137" s="272">
        <f t="shared" si="263"/>
        <v>20311793</v>
      </c>
      <c r="E3137" s="272">
        <f t="shared" si="263"/>
        <v>32795993</v>
      </c>
      <c r="F3137" s="272">
        <f t="shared" si="263"/>
        <v>44830262</v>
      </c>
      <c r="G3137" s="272">
        <f t="shared" si="263"/>
        <v>14400689</v>
      </c>
      <c r="H3137" s="272">
        <f t="shared" si="263"/>
        <v>365672084</v>
      </c>
    </row>
    <row r="3138" spans="1:8" x14ac:dyDescent="0.35">
      <c r="A3138" s="318" t="s">
        <v>1140</v>
      </c>
      <c r="B3138" s="298">
        <f>AVERAGE(B3114:B3136)</f>
        <v>8641439.2173913047</v>
      </c>
      <c r="C3138" s="298">
        <f t="shared" ref="C3138:H3138" si="264">AVERAGE(C3114:C3136)</f>
        <v>2373054.1304347827</v>
      </c>
      <c r="D3138" s="298">
        <f t="shared" si="264"/>
        <v>883121.43478260865</v>
      </c>
      <c r="E3138" s="298">
        <f t="shared" si="264"/>
        <v>1425912.7391304348</v>
      </c>
      <c r="F3138" s="298">
        <f t="shared" si="264"/>
        <v>1949141.8260869565</v>
      </c>
      <c r="G3138" s="298">
        <f t="shared" si="264"/>
        <v>626116.91304347827</v>
      </c>
      <c r="H3138" s="298">
        <f t="shared" si="264"/>
        <v>15898786.260869564</v>
      </c>
    </row>
    <row r="3139" spans="1:8" x14ac:dyDescent="0.35">
      <c r="A3139" s="3"/>
      <c r="B3139" s="3"/>
    </row>
    <row r="3140" spans="1:8" x14ac:dyDescent="0.35">
      <c r="A3140" s="303" t="s">
        <v>92</v>
      </c>
      <c r="B3140" s="292">
        <v>7322276</v>
      </c>
      <c r="C3140" s="292">
        <v>3299333</v>
      </c>
      <c r="D3140" s="292">
        <v>1340178</v>
      </c>
      <c r="E3140" s="292">
        <v>1343841</v>
      </c>
      <c r="F3140" s="292">
        <v>3027602</v>
      </c>
      <c r="G3140" s="292">
        <v>909321</v>
      </c>
      <c r="H3140" s="39">
        <f>SUM(B3140:G3140)</f>
        <v>17242551</v>
      </c>
    </row>
    <row r="3141" spans="1:8" x14ac:dyDescent="0.35">
      <c r="A3141" s="303" t="s">
        <v>355</v>
      </c>
      <c r="B3141" s="292">
        <v>6246524</v>
      </c>
      <c r="C3141" s="292">
        <v>3186963</v>
      </c>
      <c r="D3141" s="292">
        <v>1139009</v>
      </c>
      <c r="E3141" s="292">
        <v>970733</v>
      </c>
      <c r="F3141" s="292">
        <v>2087092</v>
      </c>
      <c r="G3141" s="292">
        <v>453586</v>
      </c>
      <c r="H3141" s="39">
        <f t="shared" ref="H3141:H3160" si="265">SUM(B3141:G3141)</f>
        <v>14083907</v>
      </c>
    </row>
    <row r="3142" spans="1:8" x14ac:dyDescent="0.35">
      <c r="A3142" s="303" t="s">
        <v>1058</v>
      </c>
      <c r="B3142" s="292">
        <v>7158479</v>
      </c>
      <c r="C3142" s="292">
        <v>3514891</v>
      </c>
      <c r="D3142" s="292">
        <v>967839</v>
      </c>
      <c r="E3142" s="292">
        <v>1026697</v>
      </c>
      <c r="F3142" s="292">
        <v>2273153</v>
      </c>
      <c r="G3142" s="292">
        <v>584415</v>
      </c>
      <c r="H3142" s="39">
        <f t="shared" si="265"/>
        <v>15525474</v>
      </c>
    </row>
    <row r="3143" spans="1:8" x14ac:dyDescent="0.35">
      <c r="A3143" s="303" t="s">
        <v>1059</v>
      </c>
      <c r="B3143" s="292">
        <v>10964455</v>
      </c>
      <c r="C3143" s="292">
        <v>3638841</v>
      </c>
      <c r="D3143" s="292">
        <v>1291106</v>
      </c>
      <c r="E3143" s="292">
        <v>1055226</v>
      </c>
      <c r="F3143" s="292">
        <v>2066027</v>
      </c>
      <c r="G3143" s="292">
        <v>576831</v>
      </c>
      <c r="H3143" s="39">
        <f t="shared" si="265"/>
        <v>19592486</v>
      </c>
    </row>
    <row r="3144" spans="1:8" x14ac:dyDescent="0.35">
      <c r="A3144" s="303" t="s">
        <v>89</v>
      </c>
      <c r="B3144" s="292">
        <v>5194130</v>
      </c>
      <c r="C3144" s="292">
        <v>2674997</v>
      </c>
      <c r="D3144" s="292">
        <v>1067662</v>
      </c>
      <c r="E3144" s="292">
        <v>1132119</v>
      </c>
      <c r="F3144" s="292">
        <v>2236614</v>
      </c>
      <c r="G3144" s="292">
        <v>432619</v>
      </c>
      <c r="H3144" s="39">
        <f t="shared" si="265"/>
        <v>12738141</v>
      </c>
    </row>
    <row r="3145" spans="1:8" x14ac:dyDescent="0.35">
      <c r="A3145" s="303" t="s">
        <v>88</v>
      </c>
      <c r="B3145" s="292">
        <v>8313022</v>
      </c>
      <c r="C3145" s="292">
        <v>2732456</v>
      </c>
      <c r="D3145" s="292">
        <v>1695367</v>
      </c>
      <c r="E3145" s="292">
        <v>1156887</v>
      </c>
      <c r="F3145" s="292">
        <v>2723895</v>
      </c>
      <c r="G3145" s="292">
        <v>554620</v>
      </c>
      <c r="H3145" s="39">
        <f t="shared" si="265"/>
        <v>17176247</v>
      </c>
    </row>
    <row r="3146" spans="1:8" x14ac:dyDescent="0.35">
      <c r="A3146" s="303" t="s">
        <v>354</v>
      </c>
      <c r="B3146" s="292">
        <v>11004314</v>
      </c>
      <c r="C3146" s="292">
        <v>3524887</v>
      </c>
      <c r="D3146" s="292">
        <v>1956677</v>
      </c>
      <c r="E3146" s="292">
        <v>2372308</v>
      </c>
      <c r="F3146" s="292">
        <v>3351616</v>
      </c>
      <c r="G3146" s="292">
        <v>671502</v>
      </c>
      <c r="H3146" s="39">
        <f t="shared" si="265"/>
        <v>22881304</v>
      </c>
    </row>
    <row r="3147" spans="1:8" x14ac:dyDescent="0.35">
      <c r="A3147" s="303" t="s">
        <v>1060</v>
      </c>
      <c r="B3147" s="292">
        <v>10994589</v>
      </c>
      <c r="C3147" s="292">
        <v>4154947</v>
      </c>
      <c r="D3147" s="292">
        <v>2355117</v>
      </c>
      <c r="E3147" s="292">
        <v>1509612</v>
      </c>
      <c r="F3147" s="292">
        <v>2737513</v>
      </c>
      <c r="G3147" s="292">
        <v>621845</v>
      </c>
      <c r="H3147" s="39">
        <f t="shared" si="265"/>
        <v>22373623</v>
      </c>
    </row>
    <row r="3148" spans="1:8" x14ac:dyDescent="0.35">
      <c r="A3148" s="303" t="s">
        <v>87</v>
      </c>
      <c r="B3148" s="292">
        <v>9250456</v>
      </c>
      <c r="C3148" s="292">
        <v>4600845</v>
      </c>
      <c r="D3148" s="292">
        <v>1327249</v>
      </c>
      <c r="E3148" s="292">
        <v>1256849</v>
      </c>
      <c r="F3148" s="292">
        <v>2453137</v>
      </c>
      <c r="G3148" s="292">
        <v>583772</v>
      </c>
      <c r="H3148" s="39">
        <f t="shared" si="265"/>
        <v>19472308</v>
      </c>
    </row>
    <row r="3149" spans="1:8" x14ac:dyDescent="0.35">
      <c r="A3149" s="303" t="s">
        <v>84</v>
      </c>
      <c r="B3149" s="292">
        <v>6793601</v>
      </c>
      <c r="C3149" s="292">
        <v>5296555</v>
      </c>
      <c r="D3149" s="292">
        <v>604973</v>
      </c>
      <c r="E3149" s="292">
        <v>1152282</v>
      </c>
      <c r="F3149" s="292">
        <v>2094987</v>
      </c>
      <c r="G3149" s="292">
        <v>443979</v>
      </c>
      <c r="H3149" s="39">
        <f t="shared" si="265"/>
        <v>16386377</v>
      </c>
    </row>
    <row r="3150" spans="1:8" x14ac:dyDescent="0.35">
      <c r="A3150" s="303" t="s">
        <v>83</v>
      </c>
      <c r="B3150" s="292">
        <v>9441760</v>
      </c>
      <c r="C3150" s="292">
        <v>4927540</v>
      </c>
      <c r="D3150" s="292">
        <v>789955</v>
      </c>
      <c r="E3150" s="292">
        <v>1345106</v>
      </c>
      <c r="F3150" s="292">
        <v>2789795</v>
      </c>
      <c r="G3150" s="292">
        <v>571032</v>
      </c>
      <c r="H3150" s="39">
        <f t="shared" si="265"/>
        <v>19865188</v>
      </c>
    </row>
    <row r="3151" spans="1:8" x14ac:dyDescent="0.35">
      <c r="A3151" s="303" t="s">
        <v>353</v>
      </c>
      <c r="B3151" s="292">
        <v>10393102</v>
      </c>
      <c r="C3151" s="292">
        <v>3725529</v>
      </c>
      <c r="D3151" s="292">
        <v>788660</v>
      </c>
      <c r="E3151" s="292">
        <v>1141785</v>
      </c>
      <c r="F3151" s="292">
        <v>2366485</v>
      </c>
      <c r="G3151" s="292">
        <v>535681</v>
      </c>
      <c r="H3151" s="39">
        <f t="shared" si="265"/>
        <v>18951242</v>
      </c>
    </row>
    <row r="3152" spans="1:8" x14ac:dyDescent="0.35">
      <c r="A3152" s="303" t="s">
        <v>1061</v>
      </c>
      <c r="B3152" s="292">
        <v>9702203</v>
      </c>
      <c r="C3152" s="292">
        <v>3619681</v>
      </c>
      <c r="D3152" s="292">
        <v>947414</v>
      </c>
      <c r="E3152" s="292">
        <v>1588663</v>
      </c>
      <c r="F3152" s="292">
        <v>2578116</v>
      </c>
      <c r="G3152" s="292">
        <v>556900</v>
      </c>
      <c r="H3152" s="39">
        <f t="shared" si="265"/>
        <v>18992977</v>
      </c>
    </row>
    <row r="3153" spans="1:8" x14ac:dyDescent="0.35">
      <c r="A3153" s="303" t="s">
        <v>82</v>
      </c>
      <c r="B3153" s="292">
        <v>7098441</v>
      </c>
      <c r="C3153" s="292">
        <v>3011268</v>
      </c>
      <c r="D3153" s="292">
        <v>937612</v>
      </c>
      <c r="E3153" s="292">
        <v>1074905</v>
      </c>
      <c r="F3153" s="292">
        <v>3088923</v>
      </c>
      <c r="G3153" s="292">
        <v>806363</v>
      </c>
      <c r="H3153" s="39">
        <f t="shared" si="265"/>
        <v>16017512</v>
      </c>
    </row>
    <row r="3154" spans="1:8" x14ac:dyDescent="0.35">
      <c r="A3154" s="303" t="s">
        <v>79</v>
      </c>
      <c r="B3154" s="292">
        <v>7287947</v>
      </c>
      <c r="C3154" s="292">
        <v>2327554</v>
      </c>
      <c r="D3154" s="292">
        <v>693283</v>
      </c>
      <c r="E3154" s="292">
        <v>1052252</v>
      </c>
      <c r="F3154" s="292">
        <v>2554829</v>
      </c>
      <c r="G3154" s="292">
        <v>507139</v>
      </c>
      <c r="H3154" s="39">
        <f t="shared" si="265"/>
        <v>14423004</v>
      </c>
    </row>
    <row r="3155" spans="1:8" x14ac:dyDescent="0.35">
      <c r="A3155" s="303" t="s">
        <v>78</v>
      </c>
      <c r="B3155" s="292">
        <v>8820497</v>
      </c>
      <c r="C3155" s="292">
        <v>1972292</v>
      </c>
      <c r="D3155" s="292">
        <v>750742</v>
      </c>
      <c r="E3155" s="292">
        <v>1310641</v>
      </c>
      <c r="F3155" s="292">
        <v>2575766</v>
      </c>
      <c r="G3155" s="292">
        <v>560982</v>
      </c>
      <c r="H3155" s="39">
        <f t="shared" si="265"/>
        <v>15990920</v>
      </c>
    </row>
    <row r="3156" spans="1:8" x14ac:dyDescent="0.35">
      <c r="A3156" s="303" t="s">
        <v>352</v>
      </c>
      <c r="B3156" s="292">
        <v>10469097</v>
      </c>
      <c r="C3156" s="292">
        <v>2555946</v>
      </c>
      <c r="D3156" s="292">
        <v>922869</v>
      </c>
      <c r="E3156" s="292">
        <v>1014652</v>
      </c>
      <c r="F3156" s="292">
        <v>2311090</v>
      </c>
      <c r="G3156" s="292">
        <v>665327</v>
      </c>
      <c r="H3156" s="39">
        <f t="shared" si="265"/>
        <v>17938981</v>
      </c>
    </row>
    <row r="3157" spans="1:8" x14ac:dyDescent="0.35">
      <c r="A3157" s="303" t="s">
        <v>1062</v>
      </c>
      <c r="B3157" s="292">
        <v>8338343</v>
      </c>
      <c r="C3157" s="292">
        <v>2415339</v>
      </c>
      <c r="D3157" s="292">
        <v>975301</v>
      </c>
      <c r="E3157" s="292">
        <v>933582</v>
      </c>
      <c r="F3157" s="292">
        <v>2211960</v>
      </c>
      <c r="G3157" s="292">
        <v>691180</v>
      </c>
      <c r="H3157" s="39">
        <f t="shared" si="265"/>
        <v>15565705</v>
      </c>
    </row>
    <row r="3158" spans="1:8" x14ac:dyDescent="0.35">
      <c r="A3158" s="303" t="s">
        <v>77</v>
      </c>
      <c r="B3158" s="292">
        <v>8556806</v>
      </c>
      <c r="C3158" s="292">
        <v>2953336</v>
      </c>
      <c r="D3158" s="292">
        <v>962957</v>
      </c>
      <c r="E3158" s="292">
        <v>1406855</v>
      </c>
      <c r="F3158" s="292">
        <v>2246138</v>
      </c>
      <c r="G3158" s="292">
        <v>629821</v>
      </c>
      <c r="H3158" s="39">
        <f t="shared" si="265"/>
        <v>16755913</v>
      </c>
    </row>
    <row r="3159" spans="1:8" x14ac:dyDescent="0.35">
      <c r="A3159" s="317" t="s">
        <v>1141</v>
      </c>
      <c r="B3159" s="39">
        <f>SUM(B3140:B3158)</f>
        <v>163350042</v>
      </c>
      <c r="C3159" s="39">
        <f t="shared" ref="C3159:G3159" si="266">SUM(C3140:C3158)</f>
        <v>64133200</v>
      </c>
      <c r="D3159" s="39">
        <f t="shared" si="266"/>
        <v>21513970</v>
      </c>
      <c r="E3159" s="39">
        <f t="shared" si="266"/>
        <v>23844995</v>
      </c>
      <c r="F3159" s="39">
        <f t="shared" si="266"/>
        <v>47774738</v>
      </c>
      <c r="G3159" s="39">
        <f t="shared" si="266"/>
        <v>11356915</v>
      </c>
      <c r="H3159" s="39">
        <f t="shared" si="265"/>
        <v>331973860</v>
      </c>
    </row>
    <row r="3160" spans="1:8" x14ac:dyDescent="0.35">
      <c r="A3160" s="318" t="s">
        <v>1142</v>
      </c>
      <c r="B3160" s="320">
        <f>AVERAGE(B3140:B3158)</f>
        <v>8597370.6315789465</v>
      </c>
      <c r="C3160" s="320">
        <f t="shared" ref="C3160:G3160" si="267">AVERAGE(C3140:C3158)</f>
        <v>3375431.5789473685</v>
      </c>
      <c r="D3160" s="320">
        <f t="shared" si="267"/>
        <v>1132314.2105263157</v>
      </c>
      <c r="E3160" s="320">
        <f t="shared" si="267"/>
        <v>1254999.7368421052</v>
      </c>
      <c r="F3160" s="320">
        <f t="shared" si="267"/>
        <v>2514459.8947368423</v>
      </c>
      <c r="G3160" s="320">
        <f t="shared" si="267"/>
        <v>597732.36842105258</v>
      </c>
      <c r="H3160" s="321">
        <f t="shared" si="265"/>
        <v>17472308.421052631</v>
      </c>
    </row>
    <row r="3161" spans="1:8" x14ac:dyDescent="0.35">
      <c r="A3161" s="3"/>
      <c r="B3161" s="3"/>
    </row>
    <row r="3162" spans="1:8" x14ac:dyDescent="0.35">
      <c r="A3162" s="303" t="s">
        <v>349</v>
      </c>
      <c r="B3162" s="292">
        <v>7401840</v>
      </c>
      <c r="C3162" s="292">
        <v>2559203</v>
      </c>
      <c r="D3162" s="292">
        <v>799665</v>
      </c>
      <c r="E3162" s="292">
        <v>1354406</v>
      </c>
      <c r="F3162" s="292">
        <v>2596121</v>
      </c>
      <c r="G3162" s="292">
        <v>494351</v>
      </c>
      <c r="H3162" s="39">
        <f>SUM(B3162:G3162)</f>
        <v>15205586</v>
      </c>
    </row>
    <row r="3163" spans="1:8" x14ac:dyDescent="0.35">
      <c r="A3163" s="303" t="s">
        <v>348</v>
      </c>
      <c r="B3163" s="292">
        <v>8838863</v>
      </c>
      <c r="C3163" s="292">
        <v>2301026</v>
      </c>
      <c r="D3163" s="292">
        <v>834526</v>
      </c>
      <c r="E3163" s="292">
        <v>1382210</v>
      </c>
      <c r="F3163" s="292">
        <v>2333599</v>
      </c>
      <c r="G3163" s="292">
        <v>705195</v>
      </c>
      <c r="H3163" s="39">
        <f t="shared" ref="H3163:H3184" si="268">SUM(B3163:G3163)</f>
        <v>16395419</v>
      </c>
    </row>
    <row r="3164" spans="1:8" x14ac:dyDescent="0.35">
      <c r="A3164" s="303" t="s">
        <v>347</v>
      </c>
      <c r="B3164" s="292">
        <v>15711099</v>
      </c>
      <c r="C3164" s="292">
        <v>2667149</v>
      </c>
      <c r="D3164" s="292">
        <v>906176</v>
      </c>
      <c r="E3164" s="292">
        <v>1080067</v>
      </c>
      <c r="F3164" s="292">
        <v>2809743</v>
      </c>
      <c r="G3164" s="292">
        <v>507129</v>
      </c>
      <c r="H3164" s="39">
        <f t="shared" si="268"/>
        <v>23681363</v>
      </c>
    </row>
    <row r="3165" spans="1:8" x14ac:dyDescent="0.35">
      <c r="A3165" s="303" t="s">
        <v>675</v>
      </c>
      <c r="B3165" s="292">
        <v>16609022</v>
      </c>
      <c r="C3165" s="292">
        <v>4783897</v>
      </c>
      <c r="D3165" s="292">
        <v>941779</v>
      </c>
      <c r="E3165" s="292">
        <v>974975</v>
      </c>
      <c r="F3165" s="292">
        <v>2871446</v>
      </c>
      <c r="G3165" s="292">
        <v>581334</v>
      </c>
      <c r="H3165" s="39">
        <f t="shared" si="268"/>
        <v>26762453</v>
      </c>
    </row>
    <row r="3166" spans="1:8" x14ac:dyDescent="0.35">
      <c r="A3166" s="303" t="s">
        <v>416</v>
      </c>
      <c r="B3166" s="292">
        <v>12618197</v>
      </c>
      <c r="C3166" s="292">
        <v>4638170</v>
      </c>
      <c r="D3166" s="292">
        <v>946030</v>
      </c>
      <c r="E3166" s="292">
        <v>1452515</v>
      </c>
      <c r="F3166" s="292">
        <v>2440504</v>
      </c>
      <c r="G3166" s="292">
        <v>545043</v>
      </c>
      <c r="H3166" s="39">
        <f t="shared" si="268"/>
        <v>22640459</v>
      </c>
    </row>
    <row r="3167" spans="1:8" x14ac:dyDescent="0.35">
      <c r="A3167" s="303" t="s">
        <v>344</v>
      </c>
      <c r="B3167" s="292">
        <v>2511023</v>
      </c>
      <c r="C3167" s="292">
        <v>3562668</v>
      </c>
      <c r="D3167" s="292">
        <v>644078</v>
      </c>
      <c r="E3167" s="292">
        <v>1131986</v>
      </c>
      <c r="F3167" s="292">
        <v>2551497</v>
      </c>
      <c r="G3167" s="292">
        <v>617960</v>
      </c>
      <c r="H3167" s="39">
        <f t="shared" si="268"/>
        <v>11019212</v>
      </c>
    </row>
    <row r="3168" spans="1:8" x14ac:dyDescent="0.35">
      <c r="A3168" s="303" t="s">
        <v>343</v>
      </c>
      <c r="B3168" s="292">
        <v>8833049</v>
      </c>
      <c r="C3168" s="292">
        <v>3490020</v>
      </c>
      <c r="D3168" s="292">
        <v>884871</v>
      </c>
      <c r="E3168" s="292">
        <v>1102282</v>
      </c>
      <c r="F3168" s="292">
        <v>2966381</v>
      </c>
      <c r="G3168" s="292">
        <v>518816</v>
      </c>
      <c r="H3168" s="39">
        <f t="shared" si="268"/>
        <v>17795419</v>
      </c>
    </row>
    <row r="3169" spans="1:8" x14ac:dyDescent="0.35">
      <c r="A3169" s="303" t="s">
        <v>342</v>
      </c>
      <c r="B3169" s="292">
        <v>12918381</v>
      </c>
      <c r="C3169" s="292">
        <v>6903132</v>
      </c>
      <c r="D3169" s="292">
        <v>914997</v>
      </c>
      <c r="E3169" s="292">
        <v>1153624</v>
      </c>
      <c r="F3169" s="292">
        <v>3167097</v>
      </c>
      <c r="G3169" s="292">
        <v>521044</v>
      </c>
      <c r="H3169" s="39">
        <f t="shared" si="268"/>
        <v>25578275</v>
      </c>
    </row>
    <row r="3170" spans="1:8" x14ac:dyDescent="0.35">
      <c r="A3170" s="303" t="s">
        <v>676</v>
      </c>
      <c r="B3170" s="292">
        <v>17149364</v>
      </c>
      <c r="C3170" s="292">
        <v>8372953</v>
      </c>
      <c r="D3170" s="292">
        <v>1338560</v>
      </c>
      <c r="E3170" s="292">
        <v>1588688</v>
      </c>
      <c r="F3170" s="292">
        <v>3467780</v>
      </c>
      <c r="G3170" s="292">
        <v>1072203</v>
      </c>
      <c r="H3170" s="39">
        <f t="shared" si="268"/>
        <v>32989548</v>
      </c>
    </row>
    <row r="3171" spans="1:8" x14ac:dyDescent="0.35">
      <c r="A3171" s="303" t="s">
        <v>417</v>
      </c>
      <c r="B3171" s="292">
        <v>8907179</v>
      </c>
      <c r="C3171" s="292">
        <v>6094078</v>
      </c>
      <c r="D3171" s="292">
        <v>857179</v>
      </c>
      <c r="E3171" s="292">
        <v>1077119</v>
      </c>
      <c r="F3171" s="292">
        <v>2603821</v>
      </c>
      <c r="G3171" s="292">
        <v>624924</v>
      </c>
      <c r="H3171" s="39">
        <f t="shared" si="268"/>
        <v>20164300</v>
      </c>
    </row>
    <row r="3172" spans="1:8" x14ac:dyDescent="0.35">
      <c r="A3172" s="303" t="s">
        <v>339</v>
      </c>
      <c r="B3172" s="292">
        <v>6367257</v>
      </c>
      <c r="C3172" s="292">
        <v>4114295</v>
      </c>
      <c r="D3172" s="292">
        <v>677754</v>
      </c>
      <c r="E3172" s="292">
        <v>1510053</v>
      </c>
      <c r="F3172" s="292">
        <v>2187203</v>
      </c>
      <c r="G3172" s="292">
        <v>572926</v>
      </c>
      <c r="H3172" s="39">
        <f t="shared" si="268"/>
        <v>15429488</v>
      </c>
    </row>
    <row r="3173" spans="1:8" x14ac:dyDescent="0.35">
      <c r="A3173" s="303" t="s">
        <v>338</v>
      </c>
      <c r="B3173" s="292">
        <v>7247978</v>
      </c>
      <c r="C3173" s="292">
        <v>3886225</v>
      </c>
      <c r="D3173" s="292">
        <v>726558</v>
      </c>
      <c r="E3173" s="292">
        <v>1138914</v>
      </c>
      <c r="F3173" s="292">
        <v>2258912</v>
      </c>
      <c r="G3173" s="292">
        <v>491820</v>
      </c>
      <c r="H3173" s="39">
        <f t="shared" si="268"/>
        <v>15750407</v>
      </c>
    </row>
    <row r="3174" spans="1:8" x14ac:dyDescent="0.35">
      <c r="A3174" s="303" t="s">
        <v>337</v>
      </c>
      <c r="B3174" s="292">
        <v>8427347</v>
      </c>
      <c r="C3174" s="292">
        <v>4066951</v>
      </c>
      <c r="D3174" s="292">
        <v>797533</v>
      </c>
      <c r="E3174" s="292">
        <v>854571</v>
      </c>
      <c r="F3174" s="292">
        <v>2920847</v>
      </c>
      <c r="G3174" s="292">
        <v>529008</v>
      </c>
      <c r="H3174" s="39">
        <f t="shared" si="268"/>
        <v>17596257</v>
      </c>
    </row>
    <row r="3175" spans="1:8" x14ac:dyDescent="0.35">
      <c r="A3175" s="303" t="s">
        <v>677</v>
      </c>
      <c r="B3175" s="292">
        <v>14042374</v>
      </c>
      <c r="C3175" s="292">
        <v>4366031</v>
      </c>
      <c r="D3175" s="292">
        <v>944763</v>
      </c>
      <c r="E3175" s="292">
        <v>1066590</v>
      </c>
      <c r="F3175" s="292">
        <v>2516426</v>
      </c>
      <c r="G3175" s="292">
        <v>547599</v>
      </c>
      <c r="H3175" s="39">
        <f t="shared" si="268"/>
        <v>23483783</v>
      </c>
    </row>
    <row r="3176" spans="1:8" x14ac:dyDescent="0.35">
      <c r="A3176" s="303" t="s">
        <v>418</v>
      </c>
      <c r="B3176" s="292">
        <v>9823045</v>
      </c>
      <c r="C3176" s="292">
        <v>4298366</v>
      </c>
      <c r="D3176" s="292">
        <v>943558</v>
      </c>
      <c r="E3176" s="292">
        <v>1116702</v>
      </c>
      <c r="F3176" s="292">
        <v>2084685</v>
      </c>
      <c r="G3176" s="292">
        <v>413633</v>
      </c>
      <c r="H3176" s="39">
        <f t="shared" si="268"/>
        <v>18679989</v>
      </c>
    </row>
    <row r="3177" spans="1:8" x14ac:dyDescent="0.35">
      <c r="A3177" s="303" t="s">
        <v>334</v>
      </c>
      <c r="B3177" s="292">
        <v>6255594</v>
      </c>
      <c r="C3177" s="292">
        <v>3456633</v>
      </c>
      <c r="D3177" s="292">
        <v>682940</v>
      </c>
      <c r="E3177" s="292">
        <v>1083122</v>
      </c>
      <c r="F3177" s="292">
        <v>2092181</v>
      </c>
      <c r="G3177" s="292">
        <v>442669</v>
      </c>
      <c r="H3177" s="39">
        <f t="shared" si="268"/>
        <v>14013139</v>
      </c>
    </row>
    <row r="3178" spans="1:8" x14ac:dyDescent="0.35">
      <c r="A3178" s="303" t="s">
        <v>333</v>
      </c>
      <c r="B3178" s="292">
        <v>13934974</v>
      </c>
      <c r="C3178" s="292">
        <v>5858838</v>
      </c>
      <c r="D3178" s="292">
        <v>901935</v>
      </c>
      <c r="E3178" s="292">
        <v>1032736</v>
      </c>
      <c r="F3178" s="292">
        <v>2946696</v>
      </c>
      <c r="G3178" s="292">
        <v>618146</v>
      </c>
      <c r="H3178" s="39">
        <f t="shared" si="268"/>
        <v>25293325</v>
      </c>
    </row>
    <row r="3179" spans="1:8" x14ac:dyDescent="0.35">
      <c r="A3179" s="303" t="s">
        <v>332</v>
      </c>
      <c r="B3179" s="292">
        <v>13760563</v>
      </c>
      <c r="C3179" s="292">
        <v>5662174</v>
      </c>
      <c r="D3179" s="292">
        <v>1023418</v>
      </c>
      <c r="E3179" s="292">
        <v>1426151</v>
      </c>
      <c r="F3179" s="292">
        <v>2622409</v>
      </c>
      <c r="G3179" s="292">
        <v>477943</v>
      </c>
      <c r="H3179" s="39">
        <f t="shared" si="268"/>
        <v>24972658</v>
      </c>
    </row>
    <row r="3180" spans="1:8" x14ac:dyDescent="0.35">
      <c r="A3180" s="303" t="s">
        <v>678</v>
      </c>
      <c r="B3180" s="292">
        <v>10230631</v>
      </c>
      <c r="C3180" s="292">
        <v>5279465</v>
      </c>
      <c r="D3180" s="292">
        <v>951575</v>
      </c>
      <c r="E3180" s="292">
        <v>1610590</v>
      </c>
      <c r="F3180" s="292">
        <v>2113086</v>
      </c>
      <c r="G3180" s="292">
        <v>571707</v>
      </c>
      <c r="H3180" s="39">
        <f t="shared" si="268"/>
        <v>20757054</v>
      </c>
    </row>
    <row r="3181" spans="1:8" x14ac:dyDescent="0.35">
      <c r="A3181" s="303" t="s">
        <v>419</v>
      </c>
      <c r="B3181" s="292">
        <v>15722080</v>
      </c>
      <c r="C3181" s="292">
        <v>7026669</v>
      </c>
      <c r="D3181" s="292">
        <v>1155532</v>
      </c>
      <c r="E3181" s="292">
        <v>1492532</v>
      </c>
      <c r="F3181" s="292">
        <v>2297868</v>
      </c>
      <c r="G3181" s="292">
        <v>661949</v>
      </c>
      <c r="H3181" s="39">
        <f t="shared" si="268"/>
        <v>28356630</v>
      </c>
    </row>
    <row r="3182" spans="1:8" x14ac:dyDescent="0.35">
      <c r="A3182" s="303" t="s">
        <v>329</v>
      </c>
      <c r="B3182" s="292">
        <v>9193185</v>
      </c>
      <c r="C3182" s="292">
        <v>5632250</v>
      </c>
      <c r="D3182" s="292">
        <v>941813</v>
      </c>
      <c r="E3182" s="292">
        <v>1154915</v>
      </c>
      <c r="F3182" s="292">
        <v>1749474</v>
      </c>
      <c r="G3182" s="292">
        <v>530299</v>
      </c>
      <c r="H3182" s="39">
        <f t="shared" si="268"/>
        <v>19201936</v>
      </c>
    </row>
    <row r="3183" spans="1:8" x14ac:dyDescent="0.35">
      <c r="A3183" s="303" t="s">
        <v>328</v>
      </c>
      <c r="B3183" s="292">
        <v>8889736</v>
      </c>
      <c r="C3183" s="292">
        <v>4918037</v>
      </c>
      <c r="D3183" s="292">
        <v>881360</v>
      </c>
      <c r="E3183" s="292">
        <v>1185552</v>
      </c>
      <c r="F3183" s="292">
        <v>2142939</v>
      </c>
      <c r="G3183" s="292">
        <v>518812</v>
      </c>
      <c r="H3183" s="39">
        <f t="shared" si="268"/>
        <v>18536436</v>
      </c>
    </row>
    <row r="3184" spans="1:8" x14ac:dyDescent="0.35">
      <c r="A3184" s="303" t="s">
        <v>327</v>
      </c>
      <c r="B3184" s="292">
        <v>9058651</v>
      </c>
      <c r="C3184" s="292">
        <v>4930723</v>
      </c>
      <c r="D3184" s="292">
        <v>1067966</v>
      </c>
      <c r="E3184" s="292">
        <v>1295449</v>
      </c>
      <c r="F3184" s="292">
        <v>2314247</v>
      </c>
      <c r="G3184" s="292">
        <v>568716</v>
      </c>
      <c r="H3184" s="39">
        <f t="shared" si="268"/>
        <v>19235752</v>
      </c>
    </row>
    <row r="3185" spans="1:8" x14ac:dyDescent="0.35">
      <c r="A3185" s="317" t="s">
        <v>1143</v>
      </c>
      <c r="B3185" s="39">
        <f>SUM(B3162:B3184)</f>
        <v>244451432</v>
      </c>
      <c r="C3185" s="39">
        <f t="shared" ref="C3185:H3185" si="269">SUM(C3162:C3184)</f>
        <v>108868953</v>
      </c>
      <c r="D3185" s="39">
        <f t="shared" si="269"/>
        <v>20764566</v>
      </c>
      <c r="E3185" s="39">
        <f t="shared" si="269"/>
        <v>28265749</v>
      </c>
      <c r="F3185" s="39">
        <f t="shared" si="269"/>
        <v>58054962</v>
      </c>
      <c r="G3185" s="39">
        <f t="shared" si="269"/>
        <v>13133226</v>
      </c>
      <c r="H3185" s="39">
        <f t="shared" si="269"/>
        <v>473538888</v>
      </c>
    </row>
    <row r="3186" spans="1:8" x14ac:dyDescent="0.35">
      <c r="A3186" s="318" t="s">
        <v>1144</v>
      </c>
      <c r="B3186" s="320">
        <f>AVERAGE(B3162:B3184)</f>
        <v>10628323.130434783</v>
      </c>
      <c r="C3186" s="320">
        <f t="shared" ref="C3186:H3186" si="270">AVERAGE(C3162:C3184)</f>
        <v>4733432.7391304346</v>
      </c>
      <c r="D3186" s="320">
        <f t="shared" si="270"/>
        <v>902807.21739130432</v>
      </c>
      <c r="E3186" s="320">
        <f t="shared" si="270"/>
        <v>1228945.6086956521</v>
      </c>
      <c r="F3186" s="320">
        <f t="shared" si="270"/>
        <v>2524128.7826086958</v>
      </c>
      <c r="G3186" s="320">
        <f t="shared" si="270"/>
        <v>571009.82608695654</v>
      </c>
      <c r="H3186" s="320">
        <f t="shared" si="270"/>
        <v>20588647.304347824</v>
      </c>
    </row>
    <row r="3187" spans="1:8" x14ac:dyDescent="0.35">
      <c r="A3187" s="3"/>
      <c r="B3187" s="3"/>
    </row>
    <row r="3188" spans="1:8" x14ac:dyDescent="0.35">
      <c r="A3188" s="312" t="s">
        <v>1065</v>
      </c>
      <c r="B3188" s="292">
        <v>8486678</v>
      </c>
      <c r="C3188" s="292">
        <v>3781200</v>
      </c>
      <c r="D3188" s="292">
        <v>1153790</v>
      </c>
      <c r="E3188" s="292">
        <v>1957380</v>
      </c>
      <c r="F3188" s="292">
        <v>2769007</v>
      </c>
      <c r="G3188" s="292">
        <v>723578</v>
      </c>
      <c r="H3188" s="39">
        <f>SUM(B3188:G3188)</f>
        <v>18871633</v>
      </c>
    </row>
    <row r="3189" spans="1:8" x14ac:dyDescent="0.35">
      <c r="A3189" s="312" t="s">
        <v>422</v>
      </c>
      <c r="B3189" s="292">
        <v>11864076</v>
      </c>
      <c r="C3189" s="292">
        <v>5043412</v>
      </c>
      <c r="D3189" s="292">
        <v>1135829</v>
      </c>
      <c r="E3189" s="292">
        <v>1413002</v>
      </c>
      <c r="F3189" s="292">
        <v>2458277</v>
      </c>
      <c r="G3189" s="292">
        <v>678853</v>
      </c>
      <c r="H3189" s="39">
        <f t="shared" ref="H3189:H3209" si="271">SUM(B3189:G3189)</f>
        <v>22593449</v>
      </c>
    </row>
    <row r="3190" spans="1:8" x14ac:dyDescent="0.35">
      <c r="A3190" s="312" t="s">
        <v>322</v>
      </c>
      <c r="B3190" s="292">
        <v>6688100</v>
      </c>
      <c r="C3190" s="292">
        <v>2900887</v>
      </c>
      <c r="D3190" s="292">
        <v>657053</v>
      </c>
      <c r="E3190" s="292">
        <v>1172806</v>
      </c>
      <c r="F3190" s="292">
        <v>2749670</v>
      </c>
      <c r="G3190" s="292">
        <v>419825</v>
      </c>
      <c r="H3190" s="39">
        <f t="shared" si="271"/>
        <v>14588341</v>
      </c>
    </row>
    <row r="3191" spans="1:8" x14ac:dyDescent="0.35">
      <c r="A3191" s="312" t="s">
        <v>321</v>
      </c>
      <c r="B3191" s="292">
        <v>7398046</v>
      </c>
      <c r="C3191" s="292">
        <v>2806876</v>
      </c>
      <c r="D3191" s="292">
        <v>685206</v>
      </c>
      <c r="E3191" s="292">
        <v>1167504</v>
      </c>
      <c r="F3191" s="292">
        <v>2704466</v>
      </c>
      <c r="G3191" s="292">
        <v>462191</v>
      </c>
      <c r="H3191" s="39">
        <f t="shared" si="271"/>
        <v>15224289</v>
      </c>
    </row>
    <row r="3192" spans="1:8" x14ac:dyDescent="0.35">
      <c r="A3192" s="312" t="s">
        <v>320</v>
      </c>
      <c r="B3192" s="292">
        <v>11742930</v>
      </c>
      <c r="C3192" s="292">
        <v>4120678</v>
      </c>
      <c r="D3192" s="292">
        <v>1102975</v>
      </c>
      <c r="E3192" s="292">
        <v>1525812</v>
      </c>
      <c r="F3192" s="292">
        <v>3360656</v>
      </c>
      <c r="G3192" s="292">
        <v>571451</v>
      </c>
      <c r="H3192" s="39">
        <f t="shared" si="271"/>
        <v>22424502</v>
      </c>
    </row>
    <row r="3193" spans="1:8" x14ac:dyDescent="0.35">
      <c r="A3193" s="312" t="s">
        <v>1066</v>
      </c>
      <c r="B3193" s="292">
        <v>7988715</v>
      </c>
      <c r="C3193" s="292">
        <v>2828993</v>
      </c>
      <c r="D3193" s="292">
        <v>861918</v>
      </c>
      <c r="E3193" s="292">
        <v>2292347</v>
      </c>
      <c r="F3193" s="292">
        <v>3075159</v>
      </c>
      <c r="G3193" s="292">
        <v>577792</v>
      </c>
      <c r="H3193" s="39">
        <f t="shared" si="271"/>
        <v>17624924</v>
      </c>
    </row>
    <row r="3194" spans="1:8" x14ac:dyDescent="0.35">
      <c r="A3194" s="312" t="s">
        <v>968</v>
      </c>
      <c r="B3194" s="292">
        <v>9418225</v>
      </c>
      <c r="C3194" s="292">
        <v>3626075</v>
      </c>
      <c r="D3194" s="292">
        <v>876169</v>
      </c>
      <c r="E3194" s="292">
        <v>1759708</v>
      </c>
      <c r="F3194" s="292">
        <v>3751393</v>
      </c>
      <c r="G3194" s="292">
        <v>744114</v>
      </c>
      <c r="H3194" s="39">
        <f t="shared" si="271"/>
        <v>20175684</v>
      </c>
    </row>
    <row r="3195" spans="1:8" x14ac:dyDescent="0.35">
      <c r="A3195" s="312" t="s">
        <v>317</v>
      </c>
      <c r="B3195" s="292">
        <v>2669410</v>
      </c>
      <c r="C3195" s="292">
        <v>4046940</v>
      </c>
      <c r="D3195" s="292">
        <v>777610</v>
      </c>
      <c r="E3195" s="292">
        <v>1400228</v>
      </c>
      <c r="F3195" s="292">
        <v>3521371</v>
      </c>
      <c r="G3195" s="292">
        <v>513041</v>
      </c>
      <c r="H3195" s="39">
        <f t="shared" si="271"/>
        <v>12928600</v>
      </c>
    </row>
    <row r="3196" spans="1:8" x14ac:dyDescent="0.35">
      <c r="A3196" s="312" t="s">
        <v>316</v>
      </c>
      <c r="B3196" s="292">
        <v>9478376</v>
      </c>
      <c r="C3196" s="292">
        <v>4008366</v>
      </c>
      <c r="D3196" s="292">
        <v>1065543</v>
      </c>
      <c r="E3196" s="292">
        <v>1477175</v>
      </c>
      <c r="F3196" s="292">
        <v>5067202</v>
      </c>
      <c r="G3196" s="292">
        <v>637098</v>
      </c>
      <c r="H3196" s="39">
        <f t="shared" si="271"/>
        <v>21733760</v>
      </c>
    </row>
    <row r="3197" spans="1:8" x14ac:dyDescent="0.35">
      <c r="A3197" s="312" t="s">
        <v>315</v>
      </c>
      <c r="B3197" s="292">
        <v>12119741</v>
      </c>
      <c r="C3197" s="292">
        <v>4574484</v>
      </c>
      <c r="D3197" s="292">
        <v>1179548</v>
      </c>
      <c r="E3197" s="292">
        <v>1132522</v>
      </c>
      <c r="F3197" s="292">
        <v>5103881</v>
      </c>
      <c r="G3197" s="292">
        <v>666927</v>
      </c>
      <c r="H3197" s="39">
        <f t="shared" si="271"/>
        <v>24777103</v>
      </c>
    </row>
    <row r="3198" spans="1:8" x14ac:dyDescent="0.35">
      <c r="A3198" s="312" t="s">
        <v>1067</v>
      </c>
      <c r="B3198" s="292">
        <v>13129033</v>
      </c>
      <c r="C3198" s="292">
        <v>4806411</v>
      </c>
      <c r="D3198" s="292">
        <v>1212928</v>
      </c>
      <c r="E3198" s="292">
        <v>1287011</v>
      </c>
      <c r="F3198" s="292">
        <v>3336098</v>
      </c>
      <c r="G3198" s="292">
        <v>606247</v>
      </c>
      <c r="H3198" s="39">
        <f t="shared" si="271"/>
        <v>24377728</v>
      </c>
    </row>
    <row r="3199" spans="1:8" x14ac:dyDescent="0.35">
      <c r="A3199" s="312" t="s">
        <v>424</v>
      </c>
      <c r="B3199" s="292">
        <v>13694787</v>
      </c>
      <c r="C3199" s="292">
        <v>3862846</v>
      </c>
      <c r="D3199" s="292">
        <v>1028144</v>
      </c>
      <c r="E3199" s="292">
        <v>1283256</v>
      </c>
      <c r="F3199" s="292">
        <v>2910480</v>
      </c>
      <c r="G3199" s="292">
        <v>624336</v>
      </c>
      <c r="H3199" s="39">
        <f t="shared" si="271"/>
        <v>23403849</v>
      </c>
    </row>
    <row r="3200" spans="1:8" x14ac:dyDescent="0.35">
      <c r="A3200" s="312" t="s">
        <v>312</v>
      </c>
      <c r="B3200" s="292">
        <v>11433754</v>
      </c>
      <c r="C3200" s="292">
        <v>3947312</v>
      </c>
      <c r="D3200" s="292">
        <v>671576</v>
      </c>
      <c r="E3200" s="292">
        <v>1360431</v>
      </c>
      <c r="F3200" s="292">
        <v>2975940</v>
      </c>
      <c r="G3200" s="292">
        <v>550981</v>
      </c>
      <c r="H3200" s="39">
        <f t="shared" si="271"/>
        <v>20939994</v>
      </c>
    </row>
    <row r="3201" spans="1:8" x14ac:dyDescent="0.35">
      <c r="A3201" s="312" t="s">
        <v>311</v>
      </c>
      <c r="B3201" s="292">
        <v>12473110</v>
      </c>
      <c r="C3201" s="292">
        <v>5173270</v>
      </c>
      <c r="D3201" s="292">
        <v>916316</v>
      </c>
      <c r="E3201" s="292">
        <v>1152059</v>
      </c>
      <c r="F3201" s="292">
        <v>3604198</v>
      </c>
      <c r="G3201" s="292">
        <v>712290</v>
      </c>
      <c r="H3201" s="39">
        <f t="shared" si="271"/>
        <v>24031243</v>
      </c>
    </row>
    <row r="3202" spans="1:8" x14ac:dyDescent="0.35">
      <c r="A3202" s="312" t="s">
        <v>310</v>
      </c>
      <c r="B3202" s="292">
        <v>12152272</v>
      </c>
      <c r="C3202" s="292">
        <v>3211743</v>
      </c>
      <c r="D3202" s="292">
        <v>713427</v>
      </c>
      <c r="E3202" s="292">
        <v>1259611</v>
      </c>
      <c r="F3202" s="292">
        <v>2831462</v>
      </c>
      <c r="G3202" s="292">
        <v>569843</v>
      </c>
      <c r="H3202" s="39">
        <f t="shared" si="271"/>
        <v>20738358</v>
      </c>
    </row>
    <row r="3203" spans="1:8" x14ac:dyDescent="0.35">
      <c r="A3203" s="312" t="s">
        <v>425</v>
      </c>
      <c r="B3203" s="292">
        <v>7784048</v>
      </c>
      <c r="C3203" s="292">
        <v>2111872</v>
      </c>
      <c r="D3203" s="292">
        <v>826908</v>
      </c>
      <c r="E3203" s="292">
        <v>1004466</v>
      </c>
      <c r="F3203" s="292">
        <v>2659570</v>
      </c>
      <c r="G3203" s="292">
        <v>631099</v>
      </c>
      <c r="H3203" s="39">
        <f t="shared" si="271"/>
        <v>15017963</v>
      </c>
    </row>
    <row r="3204" spans="1:8" x14ac:dyDescent="0.35">
      <c r="A3204" s="312" t="s">
        <v>307</v>
      </c>
      <c r="B3204" s="292">
        <v>16371149</v>
      </c>
      <c r="C3204" s="292">
        <v>2919141</v>
      </c>
      <c r="D3204" s="292">
        <v>615051</v>
      </c>
      <c r="E3204" s="292">
        <v>1987033</v>
      </c>
      <c r="F3204" s="292">
        <v>2250225</v>
      </c>
      <c r="G3204" s="292">
        <v>738533</v>
      </c>
      <c r="H3204" s="39">
        <f t="shared" si="271"/>
        <v>24881132</v>
      </c>
    </row>
    <row r="3205" spans="1:8" x14ac:dyDescent="0.35">
      <c r="A3205" s="312" t="s">
        <v>426</v>
      </c>
      <c r="B3205" s="292">
        <v>21982787</v>
      </c>
      <c r="C3205" s="292">
        <v>3189001</v>
      </c>
      <c r="D3205" s="292">
        <v>814239</v>
      </c>
      <c r="E3205" s="292">
        <v>1616487</v>
      </c>
      <c r="F3205" s="292">
        <v>2523726</v>
      </c>
      <c r="G3205" s="292">
        <v>848825</v>
      </c>
      <c r="H3205" s="39">
        <f t="shared" si="271"/>
        <v>30975065</v>
      </c>
    </row>
    <row r="3206" spans="1:8" x14ac:dyDescent="0.35">
      <c r="A3206" s="312" t="s">
        <v>306</v>
      </c>
      <c r="B3206" s="292">
        <v>23627435</v>
      </c>
      <c r="C3206" s="292">
        <v>3952172</v>
      </c>
      <c r="D3206" s="292">
        <v>966640</v>
      </c>
      <c r="E3206" s="292">
        <v>1671688</v>
      </c>
      <c r="F3206" s="292">
        <v>2874574</v>
      </c>
      <c r="G3206" s="292">
        <v>851730</v>
      </c>
      <c r="H3206" s="39">
        <f t="shared" si="271"/>
        <v>33944239</v>
      </c>
    </row>
    <row r="3207" spans="1:8" x14ac:dyDescent="0.35">
      <c r="A3207" s="312" t="s">
        <v>1069</v>
      </c>
      <c r="B3207" s="292">
        <v>19148619</v>
      </c>
      <c r="C3207" s="292">
        <v>3294202</v>
      </c>
      <c r="D3207" s="292">
        <v>887230</v>
      </c>
      <c r="E3207" s="292">
        <v>1458344</v>
      </c>
      <c r="F3207" s="292">
        <v>2652699</v>
      </c>
      <c r="G3207" s="292">
        <v>568960</v>
      </c>
      <c r="H3207" s="39">
        <f t="shared" si="271"/>
        <v>28010054</v>
      </c>
    </row>
    <row r="3208" spans="1:8" x14ac:dyDescent="0.35">
      <c r="A3208" s="312" t="s">
        <v>427</v>
      </c>
      <c r="B3208" s="292">
        <v>10015894</v>
      </c>
      <c r="C3208" s="292">
        <v>3057783</v>
      </c>
      <c r="D3208" s="292">
        <v>834889</v>
      </c>
      <c r="E3208" s="292">
        <v>1288391</v>
      </c>
      <c r="F3208" s="292">
        <v>2505780</v>
      </c>
      <c r="G3208" s="292">
        <v>402290</v>
      </c>
      <c r="H3208" s="39">
        <f t="shared" si="271"/>
        <v>18105027</v>
      </c>
    </row>
    <row r="3209" spans="1:8" x14ac:dyDescent="0.35">
      <c r="A3209" s="317" t="s">
        <v>1145</v>
      </c>
      <c r="B3209" s="39">
        <f>SUM(B3188:B3208)</f>
        <v>249667185</v>
      </c>
      <c r="C3209" s="39">
        <f t="shared" ref="C3209:G3209" si="272">SUM(C3188:C3208)</f>
        <v>77263664</v>
      </c>
      <c r="D3209" s="39">
        <f t="shared" si="272"/>
        <v>18982989</v>
      </c>
      <c r="E3209" s="39">
        <f t="shared" si="272"/>
        <v>30667261</v>
      </c>
      <c r="F3209" s="39">
        <f t="shared" si="272"/>
        <v>65685834</v>
      </c>
      <c r="G3209" s="39">
        <f t="shared" si="272"/>
        <v>13100004</v>
      </c>
      <c r="H3209" s="39">
        <f t="shared" si="271"/>
        <v>455366937</v>
      </c>
    </row>
    <row r="3210" spans="1:8" x14ac:dyDescent="0.35">
      <c r="A3210" s="318" t="s">
        <v>1146</v>
      </c>
      <c r="B3210" s="298">
        <f>AVERAGE(B3188:B3208)</f>
        <v>11888913.571428571</v>
      </c>
      <c r="C3210" s="298">
        <f t="shared" ref="C3210:H3210" si="273">AVERAGE(C3188:C3208)</f>
        <v>3679222.0952380951</v>
      </c>
      <c r="D3210" s="298">
        <f t="shared" si="273"/>
        <v>903951.85714285716</v>
      </c>
      <c r="E3210" s="298">
        <f t="shared" si="273"/>
        <v>1460345.7619047619</v>
      </c>
      <c r="F3210" s="298">
        <f t="shared" si="273"/>
        <v>3127896.8571428573</v>
      </c>
      <c r="G3210" s="298">
        <f t="shared" si="273"/>
        <v>623809.71428571432</v>
      </c>
      <c r="H3210" s="298">
        <f t="shared" si="273"/>
        <v>21684139.857142858</v>
      </c>
    </row>
    <row r="3211" spans="1:8" x14ac:dyDescent="0.3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35">
      <c r="A3212" s="312" t="s">
        <v>434</v>
      </c>
      <c r="B3212" s="292">
        <v>10952762</v>
      </c>
      <c r="C3212" s="292">
        <v>3956288</v>
      </c>
      <c r="D3212" s="292">
        <v>919230</v>
      </c>
      <c r="E3212" s="292">
        <v>1479968</v>
      </c>
      <c r="F3212" s="292">
        <v>2430047</v>
      </c>
      <c r="G3212" s="292">
        <v>544753</v>
      </c>
      <c r="H3212" s="39">
        <v>20283048</v>
      </c>
    </row>
    <row r="3213" spans="1:8" x14ac:dyDescent="0.35">
      <c r="A3213" s="312" t="s">
        <v>435</v>
      </c>
      <c r="B3213" s="292">
        <v>15585727</v>
      </c>
      <c r="C3213" s="292">
        <v>5622534</v>
      </c>
      <c r="D3213" s="292">
        <v>1076355</v>
      </c>
      <c r="E3213" s="292">
        <v>1101613</v>
      </c>
      <c r="F3213" s="292">
        <v>2619092</v>
      </c>
      <c r="G3213" s="292">
        <v>496414</v>
      </c>
      <c r="H3213" s="39">
        <v>26501735</v>
      </c>
    </row>
    <row r="3214" spans="1:8" x14ac:dyDescent="0.35">
      <c r="A3214" s="312" t="s">
        <v>794</v>
      </c>
      <c r="B3214" s="292">
        <v>53572</v>
      </c>
      <c r="C3214" s="292">
        <v>506247</v>
      </c>
      <c r="D3214" s="292">
        <v>680795</v>
      </c>
      <c r="E3214" s="292">
        <v>937993</v>
      </c>
      <c r="F3214" s="292">
        <v>2004945</v>
      </c>
      <c r="G3214" s="292">
        <v>252717</v>
      </c>
      <c r="H3214" s="39">
        <v>4436269</v>
      </c>
    </row>
    <row r="3215" spans="1:8" x14ac:dyDescent="0.35">
      <c r="A3215" s="312" t="s">
        <v>704</v>
      </c>
      <c r="B3215" s="292">
        <v>23281164</v>
      </c>
      <c r="C3215" s="292">
        <v>6685375</v>
      </c>
      <c r="D3215" s="292">
        <v>1258640</v>
      </c>
      <c r="E3215" s="292">
        <v>1095561</v>
      </c>
      <c r="F3215" s="292">
        <v>2744984</v>
      </c>
      <c r="G3215" s="292">
        <v>524184</v>
      </c>
      <c r="H3215" s="39">
        <v>35589908</v>
      </c>
    </row>
    <row r="3216" spans="1:8" x14ac:dyDescent="0.35">
      <c r="A3216" s="312" t="s">
        <v>436</v>
      </c>
      <c r="B3216" s="292">
        <v>14632310</v>
      </c>
      <c r="C3216" s="292">
        <v>5404270</v>
      </c>
      <c r="D3216" s="292">
        <v>1028027</v>
      </c>
      <c r="E3216" s="292">
        <v>1200313</v>
      </c>
      <c r="F3216" s="292">
        <v>3198053</v>
      </c>
      <c r="G3216" s="292">
        <v>489496</v>
      </c>
      <c r="H3216" s="39">
        <v>25952469</v>
      </c>
    </row>
    <row r="3217" spans="1:8" x14ac:dyDescent="0.35">
      <c r="A3217" s="312" t="s">
        <v>439</v>
      </c>
      <c r="B3217" s="292">
        <v>14276433</v>
      </c>
      <c r="C3217" s="292">
        <v>5314276</v>
      </c>
      <c r="D3217" s="292">
        <v>1614888</v>
      </c>
      <c r="E3217" s="292">
        <v>1084273</v>
      </c>
      <c r="F3217" s="292">
        <v>2448766</v>
      </c>
      <c r="G3217" s="292">
        <v>422246</v>
      </c>
      <c r="H3217" s="39">
        <v>25160882</v>
      </c>
    </row>
    <row r="3218" spans="1:8" x14ac:dyDescent="0.35">
      <c r="A3218" s="312" t="s">
        <v>440</v>
      </c>
      <c r="B3218" s="292">
        <v>11154461</v>
      </c>
      <c r="C3218" s="292">
        <v>4724950</v>
      </c>
      <c r="D3218" s="292">
        <v>1699400</v>
      </c>
      <c r="E3218" s="292">
        <v>1202936</v>
      </c>
      <c r="F3218" s="292">
        <v>2407501</v>
      </c>
      <c r="G3218" s="292">
        <v>448785</v>
      </c>
      <c r="H3218" s="39">
        <v>21638033</v>
      </c>
    </row>
    <row r="3219" spans="1:8" x14ac:dyDescent="0.35">
      <c r="A3219" s="312" t="s">
        <v>795</v>
      </c>
      <c r="B3219" s="292">
        <v>8888512</v>
      </c>
      <c r="C3219" s="292">
        <v>4163868</v>
      </c>
      <c r="D3219" s="292">
        <v>1972338</v>
      </c>
      <c r="E3219" s="292">
        <v>1312022</v>
      </c>
      <c r="F3219" s="292">
        <v>2764948</v>
      </c>
      <c r="G3219" s="292">
        <v>398980</v>
      </c>
      <c r="H3219" s="39">
        <v>19500668</v>
      </c>
    </row>
    <row r="3220" spans="1:8" x14ac:dyDescent="0.35">
      <c r="A3220" s="312" t="s">
        <v>705</v>
      </c>
      <c r="B3220" s="292">
        <v>7631111</v>
      </c>
      <c r="C3220" s="292">
        <v>4860072</v>
      </c>
      <c r="D3220" s="292">
        <v>1859193</v>
      </c>
      <c r="E3220" s="292">
        <v>1297722</v>
      </c>
      <c r="F3220" s="292">
        <v>2752553</v>
      </c>
      <c r="G3220" s="292">
        <v>369388</v>
      </c>
      <c r="H3220" s="39">
        <v>18770039</v>
      </c>
    </row>
    <row r="3221" spans="1:8" x14ac:dyDescent="0.35">
      <c r="A3221" s="312" t="s">
        <v>441</v>
      </c>
      <c r="B3221" s="292">
        <v>9203176</v>
      </c>
      <c r="C3221" s="292">
        <v>6416912</v>
      </c>
      <c r="D3221" s="292">
        <v>1312637</v>
      </c>
      <c r="E3221" s="292">
        <v>1106263</v>
      </c>
      <c r="F3221" s="292">
        <v>2275312</v>
      </c>
      <c r="G3221" s="292">
        <v>430661</v>
      </c>
      <c r="H3221" s="39">
        <v>20744961</v>
      </c>
    </row>
    <row r="3222" spans="1:8" x14ac:dyDescent="0.35">
      <c r="A3222" s="312" t="s">
        <v>444</v>
      </c>
      <c r="B3222" s="292">
        <v>7831566</v>
      </c>
      <c r="C3222" s="292">
        <v>8101237</v>
      </c>
      <c r="D3222" s="292">
        <v>745427</v>
      </c>
      <c r="E3222" s="292">
        <v>837243</v>
      </c>
      <c r="F3222" s="292">
        <v>2282060</v>
      </c>
      <c r="G3222" s="292">
        <v>362823</v>
      </c>
      <c r="H3222" s="39">
        <v>20160356</v>
      </c>
    </row>
    <row r="3223" spans="1:8" x14ac:dyDescent="0.35">
      <c r="A3223" s="312" t="s">
        <v>445</v>
      </c>
      <c r="B3223" s="292">
        <v>12598374</v>
      </c>
      <c r="C3223" s="292">
        <v>6803755</v>
      </c>
      <c r="D3223" s="292">
        <v>746267</v>
      </c>
      <c r="E3223" s="292">
        <v>1036975</v>
      </c>
      <c r="F3223" s="292">
        <v>2891949</v>
      </c>
      <c r="G3223" s="292">
        <v>422422</v>
      </c>
      <c r="H3223" s="39">
        <v>24499742</v>
      </c>
    </row>
    <row r="3224" spans="1:8" x14ac:dyDescent="0.35">
      <c r="A3224" s="312" t="s">
        <v>796</v>
      </c>
      <c r="B3224" s="292">
        <v>16066111</v>
      </c>
      <c r="C3224" s="292">
        <v>6744624</v>
      </c>
      <c r="D3224" s="292">
        <v>925481</v>
      </c>
      <c r="E3224" s="292">
        <v>1005753</v>
      </c>
      <c r="F3224" s="292">
        <v>2537832</v>
      </c>
      <c r="G3224" s="292">
        <v>560948</v>
      </c>
      <c r="H3224" s="39">
        <v>27840749</v>
      </c>
    </row>
    <row r="3225" spans="1:8" x14ac:dyDescent="0.35">
      <c r="A3225" s="312" t="s">
        <v>706</v>
      </c>
      <c r="B3225" s="292">
        <v>12883647</v>
      </c>
      <c r="C3225" s="292">
        <v>7943224</v>
      </c>
      <c r="D3225" s="292">
        <v>1082970</v>
      </c>
      <c r="E3225" s="292">
        <v>1241326</v>
      </c>
      <c r="F3225" s="292">
        <v>2567440</v>
      </c>
      <c r="G3225" s="292">
        <v>651525</v>
      </c>
      <c r="H3225" s="39">
        <v>26370132</v>
      </c>
    </row>
    <row r="3226" spans="1:8" x14ac:dyDescent="0.35">
      <c r="A3226" s="312" t="s">
        <v>446</v>
      </c>
      <c r="B3226" s="292">
        <v>8559768</v>
      </c>
      <c r="C3226" s="292">
        <v>5949293</v>
      </c>
      <c r="D3226" s="292">
        <v>904092</v>
      </c>
      <c r="E3226" s="292">
        <v>1213153</v>
      </c>
      <c r="F3226" s="292">
        <v>2377569</v>
      </c>
      <c r="G3226" s="292">
        <v>435334</v>
      </c>
      <c r="H3226" s="39">
        <v>19439209</v>
      </c>
    </row>
    <row r="3227" spans="1:8" x14ac:dyDescent="0.35">
      <c r="A3227" s="312" t="s">
        <v>449</v>
      </c>
      <c r="B3227" s="292">
        <v>4153317</v>
      </c>
      <c r="C3227" s="292">
        <v>3098290</v>
      </c>
      <c r="D3227" s="292">
        <v>391631</v>
      </c>
      <c r="E3227" s="292">
        <v>542975</v>
      </c>
      <c r="F3227" s="292">
        <v>1263428</v>
      </c>
      <c r="G3227" s="292">
        <v>289827</v>
      </c>
      <c r="H3227" s="39">
        <v>9739468</v>
      </c>
    </row>
    <row r="3228" spans="1:8" x14ac:dyDescent="0.35">
      <c r="A3228" s="312" t="s">
        <v>883</v>
      </c>
      <c r="B3228" s="292">
        <v>6344899</v>
      </c>
      <c r="C3228" s="292">
        <v>4672991</v>
      </c>
      <c r="D3228" s="292">
        <v>446968</v>
      </c>
      <c r="E3228" s="292">
        <v>784802</v>
      </c>
      <c r="F3228" s="292">
        <v>1966529</v>
      </c>
      <c r="G3228" s="292">
        <v>491038</v>
      </c>
      <c r="H3228" s="39">
        <v>14707227</v>
      </c>
    </row>
    <row r="3229" spans="1:8" x14ac:dyDescent="0.35">
      <c r="A3229" s="312" t="s">
        <v>707</v>
      </c>
      <c r="B3229" s="292">
        <v>7911725</v>
      </c>
      <c r="C3229" s="292">
        <v>4668292</v>
      </c>
      <c r="D3229" s="292">
        <v>784469</v>
      </c>
      <c r="E3229" s="292">
        <v>906190</v>
      </c>
      <c r="F3229" s="292">
        <v>1921022</v>
      </c>
      <c r="G3229" s="292">
        <v>486527</v>
      </c>
      <c r="H3229" s="39">
        <v>16678225</v>
      </c>
    </row>
    <row r="3230" spans="1:8" x14ac:dyDescent="0.35">
      <c r="A3230" s="312" t="s">
        <v>450</v>
      </c>
      <c r="B3230" s="292">
        <v>7522027</v>
      </c>
      <c r="C3230" s="292">
        <v>4134580</v>
      </c>
      <c r="D3230" s="292">
        <v>642886</v>
      </c>
      <c r="E3230" s="292">
        <v>827985</v>
      </c>
      <c r="F3230" s="292">
        <v>1789059</v>
      </c>
      <c r="G3230" s="292">
        <v>400183</v>
      </c>
      <c r="H3230" s="39">
        <v>15316720</v>
      </c>
    </row>
    <row r="3231" spans="1:8" x14ac:dyDescent="0.35">
      <c r="A3231" s="312" t="s">
        <v>453</v>
      </c>
      <c r="B3231" s="292">
        <v>5173516</v>
      </c>
      <c r="C3231" s="292">
        <v>2786234</v>
      </c>
      <c r="D3231" s="292">
        <v>430275</v>
      </c>
      <c r="E3231" s="292">
        <v>696478</v>
      </c>
      <c r="F3231" s="292">
        <v>1571159</v>
      </c>
      <c r="G3231" s="292">
        <v>301506</v>
      </c>
      <c r="H3231" s="39">
        <v>10959168</v>
      </c>
    </row>
    <row r="3232" spans="1:8" x14ac:dyDescent="0.35">
      <c r="A3232" s="317" t="s">
        <v>1147</v>
      </c>
      <c r="B3232" s="39">
        <f>SUM(B3212:B3231)</f>
        <v>204704178</v>
      </c>
      <c r="C3232" s="39">
        <f t="shared" ref="C3232:H3232" si="274">SUM(C3212:C3231)</f>
        <v>102557312</v>
      </c>
      <c r="D3232" s="39">
        <f t="shared" si="274"/>
        <v>20521969</v>
      </c>
      <c r="E3232" s="39">
        <f t="shared" si="274"/>
        <v>20911544</v>
      </c>
      <c r="F3232" s="39">
        <f t="shared" si="274"/>
        <v>46814248</v>
      </c>
      <c r="G3232" s="39">
        <f t="shared" si="274"/>
        <v>8779757</v>
      </c>
      <c r="H3232" s="39">
        <f t="shared" si="274"/>
        <v>404289008</v>
      </c>
    </row>
    <row r="3233" spans="1:16384" x14ac:dyDescent="0.35">
      <c r="A3233" s="318" t="s">
        <v>1148</v>
      </c>
      <c r="B3233" s="298">
        <f>B3232/20</f>
        <v>10235208.9</v>
      </c>
      <c r="C3233" s="298">
        <f t="shared" ref="C3233:H3233" si="275">C3232/20</f>
        <v>5127865.5999999996</v>
      </c>
      <c r="D3233" s="298">
        <f t="shared" si="275"/>
        <v>1026098.45</v>
      </c>
      <c r="E3233" s="298">
        <f t="shared" si="275"/>
        <v>1045577.2</v>
      </c>
      <c r="F3233" s="298">
        <f t="shared" si="275"/>
        <v>2340712.4</v>
      </c>
      <c r="G3233" s="298">
        <f t="shared" si="275"/>
        <v>438987.85</v>
      </c>
      <c r="H3233" s="298">
        <f t="shared" si="275"/>
        <v>20214450.399999999</v>
      </c>
    </row>
    <row r="3234" spans="1:16384" s="310" customFormat="1" x14ac:dyDescent="0.35">
      <c r="A3234" s="325"/>
      <c r="B3234" s="326"/>
      <c r="C3234" s="326"/>
      <c r="D3234" s="326"/>
      <c r="E3234" s="326"/>
      <c r="F3234" s="326"/>
      <c r="G3234" s="326"/>
      <c r="H3234" s="326"/>
    </row>
    <row r="3235" spans="1:16384" ht="21" x14ac:dyDescent="0.5">
      <c r="A3235" s="231">
        <v>2019</v>
      </c>
      <c r="Q3235" s="231"/>
      <c r="Y3235" s="231">
        <v>2018</v>
      </c>
      <c r="AG3235" s="231">
        <v>2018</v>
      </c>
      <c r="AO3235" s="231">
        <v>2018</v>
      </c>
      <c r="AW3235" s="231">
        <v>2018</v>
      </c>
      <c r="BE3235" s="231">
        <v>2018</v>
      </c>
      <c r="BM3235" s="231">
        <v>2018</v>
      </c>
      <c r="BU3235" s="231">
        <v>2018</v>
      </c>
      <c r="CC3235" s="231">
        <v>2018</v>
      </c>
      <c r="CK3235" s="231">
        <v>2018</v>
      </c>
      <c r="CS3235" s="231">
        <v>2018</v>
      </c>
      <c r="DA3235" s="231">
        <v>2018</v>
      </c>
      <c r="DI3235" s="231">
        <v>2018</v>
      </c>
      <c r="DQ3235" s="231">
        <v>2018</v>
      </c>
      <c r="DY3235" s="231">
        <v>2018</v>
      </c>
      <c r="EG3235" s="231">
        <v>2018</v>
      </c>
      <c r="EO3235" s="231">
        <v>2018</v>
      </c>
      <c r="EW3235" s="231">
        <v>2018</v>
      </c>
      <c r="FE3235" s="231">
        <v>2018</v>
      </c>
      <c r="FM3235" s="231">
        <v>2018</v>
      </c>
      <c r="FU3235" s="231">
        <v>2018</v>
      </c>
      <c r="GC3235" s="231">
        <v>2018</v>
      </c>
      <c r="GK3235" s="231">
        <v>2018</v>
      </c>
      <c r="GS3235" s="231">
        <v>2018</v>
      </c>
      <c r="HA3235" s="231">
        <v>2018</v>
      </c>
      <c r="HI3235" s="231">
        <v>2018</v>
      </c>
      <c r="HQ3235" s="231">
        <v>2018</v>
      </c>
      <c r="HY3235" s="231">
        <v>2018</v>
      </c>
      <c r="IG3235" s="231">
        <v>2018</v>
      </c>
      <c r="IO3235" s="231">
        <v>2018</v>
      </c>
      <c r="IW3235" s="231">
        <v>2018</v>
      </c>
      <c r="JE3235" s="231">
        <v>2018</v>
      </c>
      <c r="JM3235" s="231">
        <v>2018</v>
      </c>
      <c r="JU3235" s="231">
        <v>2018</v>
      </c>
      <c r="KC3235" s="231">
        <v>2018</v>
      </c>
      <c r="KK3235" s="231">
        <v>2018</v>
      </c>
      <c r="KS3235" s="231">
        <v>2018</v>
      </c>
      <c r="LA3235" s="231">
        <v>2018</v>
      </c>
      <c r="LI3235" s="231">
        <v>2018</v>
      </c>
      <c r="LQ3235" s="231">
        <v>2018</v>
      </c>
      <c r="LY3235" s="231">
        <v>2018</v>
      </c>
      <c r="MG3235" s="231">
        <v>2018</v>
      </c>
      <c r="MO3235" s="231">
        <v>2018</v>
      </c>
      <c r="MW3235" s="231">
        <v>2018</v>
      </c>
      <c r="NE3235" s="231">
        <v>2018</v>
      </c>
      <c r="NM3235" s="231">
        <v>2018</v>
      </c>
      <c r="NU3235" s="231">
        <v>2018</v>
      </c>
      <c r="OC3235" s="231">
        <v>2018</v>
      </c>
      <c r="OK3235" s="231">
        <v>2018</v>
      </c>
      <c r="OS3235" s="231">
        <v>2018</v>
      </c>
      <c r="PA3235" s="231">
        <v>2018</v>
      </c>
      <c r="PI3235" s="231">
        <v>2018</v>
      </c>
      <c r="PQ3235" s="231">
        <v>2018</v>
      </c>
      <c r="PY3235" s="231">
        <v>2018</v>
      </c>
      <c r="QG3235" s="231">
        <v>2018</v>
      </c>
      <c r="QO3235" s="231">
        <v>2018</v>
      </c>
      <c r="QW3235" s="231">
        <v>2018</v>
      </c>
      <c r="RE3235" s="231">
        <v>2018</v>
      </c>
      <c r="RM3235" s="231">
        <v>2018</v>
      </c>
      <c r="RU3235" s="231">
        <v>2018</v>
      </c>
      <c r="SC3235" s="231">
        <v>2018</v>
      </c>
      <c r="SK3235" s="231">
        <v>2018</v>
      </c>
      <c r="SS3235" s="231">
        <v>2018</v>
      </c>
      <c r="TA3235" s="231">
        <v>2018</v>
      </c>
      <c r="TI3235" s="231">
        <v>2018</v>
      </c>
      <c r="TQ3235" s="231">
        <v>2018</v>
      </c>
      <c r="TY3235" s="231">
        <v>2018</v>
      </c>
      <c r="UG3235" s="231">
        <v>2018</v>
      </c>
      <c r="UO3235" s="231">
        <v>2018</v>
      </c>
      <c r="UW3235" s="231">
        <v>2018</v>
      </c>
      <c r="VE3235" s="231">
        <v>2018</v>
      </c>
      <c r="VM3235" s="231">
        <v>2018</v>
      </c>
      <c r="VU3235" s="231">
        <v>2018</v>
      </c>
      <c r="WC3235" s="231">
        <v>2018</v>
      </c>
      <c r="WK3235" s="231">
        <v>2018</v>
      </c>
      <c r="WS3235" s="231">
        <v>2018</v>
      </c>
      <c r="XA3235" s="231">
        <v>2018</v>
      </c>
      <c r="XI3235" s="231">
        <v>2018</v>
      </c>
      <c r="XQ3235" s="231">
        <v>2018</v>
      </c>
      <c r="XY3235" s="231">
        <v>2018</v>
      </c>
      <c r="YG3235" s="231">
        <v>2018</v>
      </c>
      <c r="YO3235" s="231">
        <v>2018</v>
      </c>
      <c r="YW3235" s="231">
        <v>2018</v>
      </c>
      <c r="ZE3235" s="231">
        <v>2018</v>
      </c>
      <c r="ZM3235" s="231">
        <v>2018</v>
      </c>
      <c r="ZU3235" s="231">
        <v>2018</v>
      </c>
      <c r="AAC3235" s="231">
        <v>2018</v>
      </c>
      <c r="AAK3235" s="231">
        <v>2018</v>
      </c>
      <c r="AAS3235" s="231">
        <v>2018</v>
      </c>
      <c r="ABA3235" s="231">
        <v>2018</v>
      </c>
      <c r="ABI3235" s="231">
        <v>2018</v>
      </c>
      <c r="ABQ3235" s="231">
        <v>2018</v>
      </c>
      <c r="ABY3235" s="231">
        <v>2018</v>
      </c>
      <c r="ACG3235" s="231">
        <v>2018</v>
      </c>
      <c r="ACO3235" s="231">
        <v>2018</v>
      </c>
      <c r="ACW3235" s="231">
        <v>2018</v>
      </c>
      <c r="ADE3235" s="231">
        <v>2018</v>
      </c>
      <c r="ADM3235" s="231">
        <v>2018</v>
      </c>
      <c r="ADU3235" s="231">
        <v>2018</v>
      </c>
      <c r="AEC3235" s="231">
        <v>2018</v>
      </c>
      <c r="AEK3235" s="231">
        <v>2018</v>
      </c>
      <c r="AES3235" s="231">
        <v>2018</v>
      </c>
      <c r="AFA3235" s="231">
        <v>2018</v>
      </c>
      <c r="AFI3235" s="231">
        <v>2018</v>
      </c>
      <c r="AFQ3235" s="231">
        <v>2018</v>
      </c>
      <c r="AFY3235" s="231">
        <v>2018</v>
      </c>
      <c r="AGG3235" s="231">
        <v>2018</v>
      </c>
      <c r="AGO3235" s="231">
        <v>2018</v>
      </c>
      <c r="AGW3235" s="231">
        <v>2018</v>
      </c>
      <c r="AHE3235" s="231">
        <v>2018</v>
      </c>
      <c r="AHM3235" s="231">
        <v>2018</v>
      </c>
      <c r="AHU3235" s="231">
        <v>2018</v>
      </c>
      <c r="AIC3235" s="231">
        <v>2018</v>
      </c>
      <c r="AIK3235" s="231">
        <v>2018</v>
      </c>
      <c r="AIS3235" s="231">
        <v>2018</v>
      </c>
      <c r="AJA3235" s="231">
        <v>2018</v>
      </c>
      <c r="AJI3235" s="231">
        <v>2018</v>
      </c>
      <c r="AJQ3235" s="231">
        <v>2018</v>
      </c>
      <c r="AJY3235" s="231">
        <v>2018</v>
      </c>
      <c r="AKG3235" s="231">
        <v>2018</v>
      </c>
      <c r="AKO3235" s="231">
        <v>2018</v>
      </c>
      <c r="AKW3235" s="231">
        <v>2018</v>
      </c>
      <c r="ALE3235" s="231">
        <v>2018</v>
      </c>
      <c r="ALM3235" s="231">
        <v>2018</v>
      </c>
      <c r="ALU3235" s="231">
        <v>2018</v>
      </c>
      <c r="AMC3235" s="231">
        <v>2018</v>
      </c>
      <c r="AMK3235" s="231">
        <v>2018</v>
      </c>
      <c r="AMS3235" s="231">
        <v>2018</v>
      </c>
      <c r="ANA3235" s="231">
        <v>2018</v>
      </c>
      <c r="ANI3235" s="231">
        <v>2018</v>
      </c>
      <c r="ANQ3235" s="231">
        <v>2018</v>
      </c>
      <c r="ANY3235" s="231">
        <v>2018</v>
      </c>
      <c r="AOG3235" s="231">
        <v>2018</v>
      </c>
      <c r="AOO3235" s="231">
        <v>2018</v>
      </c>
      <c r="AOW3235" s="231">
        <v>2018</v>
      </c>
      <c r="APE3235" s="231">
        <v>2018</v>
      </c>
      <c r="APM3235" s="231">
        <v>2018</v>
      </c>
      <c r="APU3235" s="231">
        <v>2018</v>
      </c>
      <c r="AQC3235" s="231">
        <v>2018</v>
      </c>
      <c r="AQK3235" s="231">
        <v>2018</v>
      </c>
      <c r="AQS3235" s="231">
        <v>2018</v>
      </c>
      <c r="ARA3235" s="231">
        <v>2018</v>
      </c>
      <c r="ARI3235" s="231">
        <v>2018</v>
      </c>
      <c r="ARQ3235" s="231">
        <v>2018</v>
      </c>
      <c r="ARY3235" s="231">
        <v>2018</v>
      </c>
      <c r="ASG3235" s="231">
        <v>2018</v>
      </c>
      <c r="ASO3235" s="231">
        <v>2018</v>
      </c>
      <c r="ASW3235" s="231">
        <v>2018</v>
      </c>
      <c r="ATE3235" s="231">
        <v>2018</v>
      </c>
      <c r="ATM3235" s="231">
        <v>2018</v>
      </c>
      <c r="ATU3235" s="231">
        <v>2018</v>
      </c>
      <c r="AUC3235" s="231">
        <v>2018</v>
      </c>
      <c r="AUK3235" s="231">
        <v>2018</v>
      </c>
      <c r="AUS3235" s="231">
        <v>2018</v>
      </c>
      <c r="AVA3235" s="231">
        <v>2018</v>
      </c>
      <c r="AVI3235" s="231">
        <v>2018</v>
      </c>
      <c r="AVQ3235" s="231">
        <v>2018</v>
      </c>
      <c r="AVY3235" s="231">
        <v>2018</v>
      </c>
      <c r="AWG3235" s="231">
        <v>2018</v>
      </c>
      <c r="AWO3235" s="231">
        <v>2018</v>
      </c>
      <c r="AWW3235" s="231">
        <v>2018</v>
      </c>
      <c r="AXE3235" s="231">
        <v>2018</v>
      </c>
      <c r="AXM3235" s="231">
        <v>2018</v>
      </c>
      <c r="AXU3235" s="231">
        <v>2018</v>
      </c>
      <c r="AYC3235" s="231">
        <v>2018</v>
      </c>
      <c r="AYK3235" s="231">
        <v>2018</v>
      </c>
      <c r="AYS3235" s="231">
        <v>2018</v>
      </c>
      <c r="AZA3235" s="231">
        <v>2018</v>
      </c>
      <c r="AZI3235" s="231">
        <v>2018</v>
      </c>
      <c r="AZQ3235" s="231">
        <v>2018</v>
      </c>
      <c r="AZY3235" s="231">
        <v>2018</v>
      </c>
      <c r="BAG3235" s="231">
        <v>2018</v>
      </c>
      <c r="BAO3235" s="231">
        <v>2018</v>
      </c>
      <c r="BAW3235" s="231">
        <v>2018</v>
      </c>
      <c r="BBE3235" s="231">
        <v>2018</v>
      </c>
      <c r="BBM3235" s="231">
        <v>2018</v>
      </c>
      <c r="BBU3235" s="231">
        <v>2018</v>
      </c>
      <c r="BCC3235" s="231">
        <v>2018</v>
      </c>
      <c r="BCK3235" s="231">
        <v>2018</v>
      </c>
      <c r="BCS3235" s="231">
        <v>2018</v>
      </c>
      <c r="BDA3235" s="231">
        <v>2018</v>
      </c>
      <c r="BDI3235" s="231">
        <v>2018</v>
      </c>
      <c r="BDQ3235" s="231">
        <v>2018</v>
      </c>
      <c r="BDY3235" s="231">
        <v>2018</v>
      </c>
      <c r="BEG3235" s="231">
        <v>2018</v>
      </c>
      <c r="BEO3235" s="231">
        <v>2018</v>
      </c>
      <c r="BEW3235" s="231">
        <v>2018</v>
      </c>
      <c r="BFE3235" s="231">
        <v>2018</v>
      </c>
      <c r="BFM3235" s="231">
        <v>2018</v>
      </c>
      <c r="BFU3235" s="231">
        <v>2018</v>
      </c>
      <c r="BGC3235" s="231">
        <v>2018</v>
      </c>
      <c r="BGK3235" s="231">
        <v>2018</v>
      </c>
      <c r="BGS3235" s="231">
        <v>2018</v>
      </c>
      <c r="BHA3235" s="231">
        <v>2018</v>
      </c>
      <c r="BHI3235" s="231">
        <v>2018</v>
      </c>
      <c r="BHQ3235" s="231">
        <v>2018</v>
      </c>
      <c r="BHY3235" s="231">
        <v>2018</v>
      </c>
      <c r="BIG3235" s="231">
        <v>2018</v>
      </c>
      <c r="BIO3235" s="231">
        <v>2018</v>
      </c>
      <c r="BIW3235" s="231">
        <v>2018</v>
      </c>
      <c r="BJE3235" s="231">
        <v>2018</v>
      </c>
      <c r="BJM3235" s="231">
        <v>2018</v>
      </c>
      <c r="BJU3235" s="231">
        <v>2018</v>
      </c>
      <c r="BKC3235" s="231">
        <v>2018</v>
      </c>
      <c r="BKK3235" s="231">
        <v>2018</v>
      </c>
      <c r="BKS3235" s="231">
        <v>2018</v>
      </c>
      <c r="BLA3235" s="231">
        <v>2018</v>
      </c>
      <c r="BLI3235" s="231">
        <v>2018</v>
      </c>
      <c r="BLQ3235" s="231">
        <v>2018</v>
      </c>
      <c r="BLY3235" s="231">
        <v>2018</v>
      </c>
      <c r="BMG3235" s="231">
        <v>2018</v>
      </c>
      <c r="BMO3235" s="231">
        <v>2018</v>
      </c>
      <c r="BMW3235" s="231">
        <v>2018</v>
      </c>
      <c r="BNE3235" s="231">
        <v>2018</v>
      </c>
      <c r="BNM3235" s="231">
        <v>2018</v>
      </c>
      <c r="BNU3235" s="231">
        <v>2018</v>
      </c>
      <c r="BOC3235" s="231">
        <v>2018</v>
      </c>
      <c r="BOK3235" s="231">
        <v>2018</v>
      </c>
      <c r="BOS3235" s="231">
        <v>2018</v>
      </c>
      <c r="BPA3235" s="231">
        <v>2018</v>
      </c>
      <c r="BPI3235" s="231">
        <v>2018</v>
      </c>
      <c r="BPQ3235" s="231">
        <v>2018</v>
      </c>
      <c r="BPY3235" s="231">
        <v>2018</v>
      </c>
      <c r="BQG3235" s="231">
        <v>2018</v>
      </c>
      <c r="BQO3235" s="231">
        <v>2018</v>
      </c>
      <c r="BQW3235" s="231">
        <v>2018</v>
      </c>
      <c r="BRE3235" s="231">
        <v>2018</v>
      </c>
      <c r="BRM3235" s="231">
        <v>2018</v>
      </c>
      <c r="BRU3235" s="231">
        <v>2018</v>
      </c>
      <c r="BSC3235" s="231">
        <v>2018</v>
      </c>
      <c r="BSK3235" s="231">
        <v>2018</v>
      </c>
      <c r="BSS3235" s="231">
        <v>2018</v>
      </c>
      <c r="BTA3235" s="231">
        <v>2018</v>
      </c>
      <c r="BTI3235" s="231">
        <v>2018</v>
      </c>
      <c r="BTQ3235" s="231">
        <v>2018</v>
      </c>
      <c r="BTY3235" s="231">
        <v>2018</v>
      </c>
      <c r="BUG3235" s="231">
        <v>2018</v>
      </c>
      <c r="BUO3235" s="231">
        <v>2018</v>
      </c>
      <c r="BUW3235" s="231">
        <v>2018</v>
      </c>
      <c r="BVE3235" s="231">
        <v>2018</v>
      </c>
      <c r="BVM3235" s="231">
        <v>2018</v>
      </c>
      <c r="BVU3235" s="231">
        <v>2018</v>
      </c>
      <c r="BWC3235" s="231">
        <v>2018</v>
      </c>
      <c r="BWK3235" s="231">
        <v>2018</v>
      </c>
      <c r="BWS3235" s="231">
        <v>2018</v>
      </c>
      <c r="BXA3235" s="231">
        <v>2018</v>
      </c>
      <c r="BXI3235" s="231">
        <v>2018</v>
      </c>
      <c r="BXQ3235" s="231">
        <v>2018</v>
      </c>
      <c r="BXY3235" s="231">
        <v>2018</v>
      </c>
      <c r="BYG3235" s="231">
        <v>2018</v>
      </c>
      <c r="BYO3235" s="231">
        <v>2018</v>
      </c>
      <c r="BYW3235" s="231">
        <v>2018</v>
      </c>
      <c r="BZE3235" s="231">
        <v>2018</v>
      </c>
      <c r="BZM3235" s="231">
        <v>2018</v>
      </c>
      <c r="BZU3235" s="231">
        <v>2018</v>
      </c>
      <c r="CAC3235" s="231">
        <v>2018</v>
      </c>
      <c r="CAK3235" s="231">
        <v>2018</v>
      </c>
      <c r="CAS3235" s="231">
        <v>2018</v>
      </c>
      <c r="CBA3235" s="231">
        <v>2018</v>
      </c>
      <c r="CBI3235" s="231">
        <v>2018</v>
      </c>
      <c r="CBQ3235" s="231">
        <v>2018</v>
      </c>
      <c r="CBY3235" s="231">
        <v>2018</v>
      </c>
      <c r="CCG3235" s="231">
        <v>2018</v>
      </c>
      <c r="CCO3235" s="231">
        <v>2018</v>
      </c>
      <c r="CCW3235" s="231">
        <v>2018</v>
      </c>
      <c r="CDE3235" s="231">
        <v>2018</v>
      </c>
      <c r="CDM3235" s="231">
        <v>2018</v>
      </c>
      <c r="CDU3235" s="231">
        <v>2018</v>
      </c>
      <c r="CEC3235" s="231">
        <v>2018</v>
      </c>
      <c r="CEK3235" s="231">
        <v>2018</v>
      </c>
      <c r="CES3235" s="231">
        <v>2018</v>
      </c>
      <c r="CFA3235" s="231">
        <v>2018</v>
      </c>
      <c r="CFI3235" s="231">
        <v>2018</v>
      </c>
      <c r="CFQ3235" s="231">
        <v>2018</v>
      </c>
      <c r="CFY3235" s="231">
        <v>2018</v>
      </c>
      <c r="CGG3235" s="231">
        <v>2018</v>
      </c>
      <c r="CGO3235" s="231">
        <v>2018</v>
      </c>
      <c r="CGW3235" s="231">
        <v>2018</v>
      </c>
      <c r="CHE3235" s="231">
        <v>2018</v>
      </c>
      <c r="CHM3235" s="231">
        <v>2018</v>
      </c>
      <c r="CHU3235" s="231">
        <v>2018</v>
      </c>
      <c r="CIC3235" s="231">
        <v>2018</v>
      </c>
      <c r="CIK3235" s="231">
        <v>2018</v>
      </c>
      <c r="CIS3235" s="231">
        <v>2018</v>
      </c>
      <c r="CJA3235" s="231">
        <v>2018</v>
      </c>
      <c r="CJI3235" s="231">
        <v>2018</v>
      </c>
      <c r="CJQ3235" s="231">
        <v>2018</v>
      </c>
      <c r="CJY3235" s="231">
        <v>2018</v>
      </c>
      <c r="CKG3235" s="231">
        <v>2018</v>
      </c>
      <c r="CKO3235" s="231">
        <v>2018</v>
      </c>
      <c r="CKW3235" s="231">
        <v>2018</v>
      </c>
      <c r="CLE3235" s="231">
        <v>2018</v>
      </c>
      <c r="CLM3235" s="231">
        <v>2018</v>
      </c>
      <c r="CLU3235" s="231">
        <v>2018</v>
      </c>
      <c r="CMC3235" s="231">
        <v>2018</v>
      </c>
      <c r="CMK3235" s="231">
        <v>2018</v>
      </c>
      <c r="CMS3235" s="231">
        <v>2018</v>
      </c>
      <c r="CNA3235" s="231">
        <v>2018</v>
      </c>
      <c r="CNI3235" s="231">
        <v>2018</v>
      </c>
      <c r="CNQ3235" s="231">
        <v>2018</v>
      </c>
      <c r="CNY3235" s="231">
        <v>2018</v>
      </c>
      <c r="COG3235" s="231">
        <v>2018</v>
      </c>
      <c r="COO3235" s="231">
        <v>2018</v>
      </c>
      <c r="COW3235" s="231">
        <v>2018</v>
      </c>
      <c r="CPE3235" s="231">
        <v>2018</v>
      </c>
      <c r="CPM3235" s="231">
        <v>2018</v>
      </c>
      <c r="CPU3235" s="231">
        <v>2018</v>
      </c>
      <c r="CQC3235" s="231">
        <v>2018</v>
      </c>
      <c r="CQK3235" s="231">
        <v>2018</v>
      </c>
      <c r="CQS3235" s="231">
        <v>2018</v>
      </c>
      <c r="CRA3235" s="231">
        <v>2018</v>
      </c>
      <c r="CRI3235" s="231">
        <v>2018</v>
      </c>
      <c r="CRQ3235" s="231">
        <v>2018</v>
      </c>
      <c r="CRY3235" s="231">
        <v>2018</v>
      </c>
      <c r="CSG3235" s="231">
        <v>2018</v>
      </c>
      <c r="CSO3235" s="231">
        <v>2018</v>
      </c>
      <c r="CSW3235" s="231">
        <v>2018</v>
      </c>
      <c r="CTE3235" s="231">
        <v>2018</v>
      </c>
      <c r="CTM3235" s="231">
        <v>2018</v>
      </c>
      <c r="CTU3235" s="231">
        <v>2018</v>
      </c>
      <c r="CUC3235" s="231">
        <v>2018</v>
      </c>
      <c r="CUK3235" s="231">
        <v>2018</v>
      </c>
      <c r="CUS3235" s="231">
        <v>2018</v>
      </c>
      <c r="CVA3235" s="231">
        <v>2018</v>
      </c>
      <c r="CVI3235" s="231">
        <v>2018</v>
      </c>
      <c r="CVQ3235" s="231">
        <v>2018</v>
      </c>
      <c r="CVY3235" s="231">
        <v>2018</v>
      </c>
      <c r="CWG3235" s="231">
        <v>2018</v>
      </c>
      <c r="CWO3235" s="231">
        <v>2018</v>
      </c>
      <c r="CWW3235" s="231">
        <v>2018</v>
      </c>
      <c r="CXE3235" s="231">
        <v>2018</v>
      </c>
      <c r="CXM3235" s="231">
        <v>2018</v>
      </c>
      <c r="CXU3235" s="231">
        <v>2018</v>
      </c>
      <c r="CYC3235" s="231">
        <v>2018</v>
      </c>
      <c r="CYK3235" s="231">
        <v>2018</v>
      </c>
      <c r="CYS3235" s="231">
        <v>2018</v>
      </c>
      <c r="CZA3235" s="231">
        <v>2018</v>
      </c>
      <c r="CZI3235" s="231">
        <v>2018</v>
      </c>
      <c r="CZQ3235" s="231">
        <v>2018</v>
      </c>
      <c r="CZY3235" s="231">
        <v>2018</v>
      </c>
      <c r="DAG3235" s="231">
        <v>2018</v>
      </c>
      <c r="DAO3235" s="231">
        <v>2018</v>
      </c>
      <c r="DAW3235" s="231">
        <v>2018</v>
      </c>
      <c r="DBE3235" s="231">
        <v>2018</v>
      </c>
      <c r="DBM3235" s="231">
        <v>2018</v>
      </c>
      <c r="DBU3235" s="231">
        <v>2018</v>
      </c>
      <c r="DCC3235" s="231">
        <v>2018</v>
      </c>
      <c r="DCK3235" s="231">
        <v>2018</v>
      </c>
      <c r="DCS3235" s="231">
        <v>2018</v>
      </c>
      <c r="DDA3235" s="231">
        <v>2018</v>
      </c>
      <c r="DDI3235" s="231">
        <v>2018</v>
      </c>
      <c r="DDQ3235" s="231">
        <v>2018</v>
      </c>
      <c r="DDY3235" s="231">
        <v>2018</v>
      </c>
      <c r="DEG3235" s="231">
        <v>2018</v>
      </c>
      <c r="DEO3235" s="231">
        <v>2018</v>
      </c>
      <c r="DEW3235" s="231">
        <v>2018</v>
      </c>
      <c r="DFE3235" s="231">
        <v>2018</v>
      </c>
      <c r="DFM3235" s="231">
        <v>2018</v>
      </c>
      <c r="DFU3235" s="231">
        <v>2018</v>
      </c>
      <c r="DGC3235" s="231">
        <v>2018</v>
      </c>
      <c r="DGK3235" s="231">
        <v>2018</v>
      </c>
      <c r="DGS3235" s="231">
        <v>2018</v>
      </c>
      <c r="DHA3235" s="231">
        <v>2018</v>
      </c>
      <c r="DHI3235" s="231">
        <v>2018</v>
      </c>
      <c r="DHQ3235" s="231">
        <v>2018</v>
      </c>
      <c r="DHY3235" s="231">
        <v>2018</v>
      </c>
      <c r="DIG3235" s="231">
        <v>2018</v>
      </c>
      <c r="DIO3235" s="231">
        <v>2018</v>
      </c>
      <c r="DIW3235" s="231">
        <v>2018</v>
      </c>
      <c r="DJE3235" s="231">
        <v>2018</v>
      </c>
      <c r="DJM3235" s="231">
        <v>2018</v>
      </c>
      <c r="DJU3235" s="231">
        <v>2018</v>
      </c>
      <c r="DKC3235" s="231">
        <v>2018</v>
      </c>
      <c r="DKK3235" s="231">
        <v>2018</v>
      </c>
      <c r="DKS3235" s="231">
        <v>2018</v>
      </c>
      <c r="DLA3235" s="231">
        <v>2018</v>
      </c>
      <c r="DLI3235" s="231">
        <v>2018</v>
      </c>
      <c r="DLQ3235" s="231">
        <v>2018</v>
      </c>
      <c r="DLY3235" s="231">
        <v>2018</v>
      </c>
      <c r="DMG3235" s="231">
        <v>2018</v>
      </c>
      <c r="DMO3235" s="231">
        <v>2018</v>
      </c>
      <c r="DMW3235" s="231">
        <v>2018</v>
      </c>
      <c r="DNE3235" s="231">
        <v>2018</v>
      </c>
      <c r="DNM3235" s="231">
        <v>2018</v>
      </c>
      <c r="DNU3235" s="231">
        <v>2018</v>
      </c>
      <c r="DOC3235" s="231">
        <v>2018</v>
      </c>
      <c r="DOK3235" s="231">
        <v>2018</v>
      </c>
      <c r="DOS3235" s="231">
        <v>2018</v>
      </c>
      <c r="DPA3235" s="231">
        <v>2018</v>
      </c>
      <c r="DPI3235" s="231">
        <v>2018</v>
      </c>
      <c r="DPQ3235" s="231">
        <v>2018</v>
      </c>
      <c r="DPY3235" s="231">
        <v>2018</v>
      </c>
      <c r="DQG3235" s="231">
        <v>2018</v>
      </c>
      <c r="DQO3235" s="231">
        <v>2018</v>
      </c>
      <c r="DQW3235" s="231">
        <v>2018</v>
      </c>
      <c r="DRE3235" s="231">
        <v>2018</v>
      </c>
      <c r="DRM3235" s="231">
        <v>2018</v>
      </c>
      <c r="DRU3235" s="231">
        <v>2018</v>
      </c>
      <c r="DSC3235" s="231">
        <v>2018</v>
      </c>
      <c r="DSK3235" s="231">
        <v>2018</v>
      </c>
      <c r="DSS3235" s="231">
        <v>2018</v>
      </c>
      <c r="DTA3235" s="231">
        <v>2018</v>
      </c>
      <c r="DTI3235" s="231">
        <v>2018</v>
      </c>
      <c r="DTQ3235" s="231">
        <v>2018</v>
      </c>
      <c r="DTY3235" s="231">
        <v>2018</v>
      </c>
      <c r="DUG3235" s="231">
        <v>2018</v>
      </c>
      <c r="DUO3235" s="231">
        <v>2018</v>
      </c>
      <c r="DUW3235" s="231">
        <v>2018</v>
      </c>
      <c r="DVE3235" s="231">
        <v>2018</v>
      </c>
      <c r="DVM3235" s="231">
        <v>2018</v>
      </c>
      <c r="DVU3235" s="231">
        <v>2018</v>
      </c>
      <c r="DWC3235" s="231">
        <v>2018</v>
      </c>
      <c r="DWK3235" s="231">
        <v>2018</v>
      </c>
      <c r="DWS3235" s="231">
        <v>2018</v>
      </c>
      <c r="DXA3235" s="231">
        <v>2018</v>
      </c>
      <c r="DXI3235" s="231">
        <v>2018</v>
      </c>
      <c r="DXQ3235" s="231">
        <v>2018</v>
      </c>
      <c r="DXY3235" s="231">
        <v>2018</v>
      </c>
      <c r="DYG3235" s="231">
        <v>2018</v>
      </c>
      <c r="DYO3235" s="231">
        <v>2018</v>
      </c>
      <c r="DYW3235" s="231">
        <v>2018</v>
      </c>
      <c r="DZE3235" s="231">
        <v>2018</v>
      </c>
      <c r="DZM3235" s="231">
        <v>2018</v>
      </c>
      <c r="DZU3235" s="231">
        <v>2018</v>
      </c>
      <c r="EAC3235" s="231">
        <v>2018</v>
      </c>
      <c r="EAK3235" s="231">
        <v>2018</v>
      </c>
      <c r="EAS3235" s="231">
        <v>2018</v>
      </c>
      <c r="EBA3235" s="231">
        <v>2018</v>
      </c>
      <c r="EBI3235" s="231">
        <v>2018</v>
      </c>
      <c r="EBQ3235" s="231">
        <v>2018</v>
      </c>
      <c r="EBY3235" s="231">
        <v>2018</v>
      </c>
      <c r="ECG3235" s="231">
        <v>2018</v>
      </c>
      <c r="ECO3235" s="231">
        <v>2018</v>
      </c>
      <c r="ECW3235" s="231">
        <v>2018</v>
      </c>
      <c r="EDE3235" s="231">
        <v>2018</v>
      </c>
      <c r="EDM3235" s="231">
        <v>2018</v>
      </c>
      <c r="EDU3235" s="231">
        <v>2018</v>
      </c>
      <c r="EEC3235" s="231">
        <v>2018</v>
      </c>
      <c r="EEK3235" s="231">
        <v>2018</v>
      </c>
      <c r="EES3235" s="231">
        <v>2018</v>
      </c>
      <c r="EFA3235" s="231">
        <v>2018</v>
      </c>
      <c r="EFI3235" s="231">
        <v>2018</v>
      </c>
      <c r="EFQ3235" s="231">
        <v>2018</v>
      </c>
      <c r="EFY3235" s="231">
        <v>2018</v>
      </c>
      <c r="EGG3235" s="231">
        <v>2018</v>
      </c>
      <c r="EGO3235" s="231">
        <v>2018</v>
      </c>
      <c r="EGW3235" s="231">
        <v>2018</v>
      </c>
      <c r="EHE3235" s="231">
        <v>2018</v>
      </c>
      <c r="EHM3235" s="231">
        <v>2018</v>
      </c>
      <c r="EHU3235" s="231">
        <v>2018</v>
      </c>
      <c r="EIC3235" s="231">
        <v>2018</v>
      </c>
      <c r="EIK3235" s="231">
        <v>2018</v>
      </c>
      <c r="EIS3235" s="231">
        <v>2018</v>
      </c>
      <c r="EJA3235" s="231">
        <v>2018</v>
      </c>
      <c r="EJI3235" s="231">
        <v>2018</v>
      </c>
      <c r="EJQ3235" s="231">
        <v>2018</v>
      </c>
      <c r="EJY3235" s="231">
        <v>2018</v>
      </c>
      <c r="EKG3235" s="231">
        <v>2018</v>
      </c>
      <c r="EKO3235" s="231">
        <v>2018</v>
      </c>
      <c r="EKW3235" s="231">
        <v>2018</v>
      </c>
      <c r="ELE3235" s="231">
        <v>2018</v>
      </c>
      <c r="ELM3235" s="231">
        <v>2018</v>
      </c>
      <c r="ELU3235" s="231">
        <v>2018</v>
      </c>
      <c r="EMC3235" s="231">
        <v>2018</v>
      </c>
      <c r="EMK3235" s="231">
        <v>2018</v>
      </c>
      <c r="EMS3235" s="231">
        <v>2018</v>
      </c>
      <c r="ENA3235" s="231">
        <v>2018</v>
      </c>
      <c r="ENI3235" s="231">
        <v>2018</v>
      </c>
      <c r="ENQ3235" s="231">
        <v>2018</v>
      </c>
      <c r="ENY3235" s="231">
        <v>2018</v>
      </c>
      <c r="EOG3235" s="231">
        <v>2018</v>
      </c>
      <c r="EOO3235" s="231">
        <v>2018</v>
      </c>
      <c r="EOW3235" s="231">
        <v>2018</v>
      </c>
      <c r="EPE3235" s="231">
        <v>2018</v>
      </c>
      <c r="EPM3235" s="231">
        <v>2018</v>
      </c>
      <c r="EPU3235" s="231">
        <v>2018</v>
      </c>
      <c r="EQC3235" s="231">
        <v>2018</v>
      </c>
      <c r="EQK3235" s="231">
        <v>2018</v>
      </c>
      <c r="EQS3235" s="231">
        <v>2018</v>
      </c>
      <c r="ERA3235" s="231">
        <v>2018</v>
      </c>
      <c r="ERI3235" s="231">
        <v>2018</v>
      </c>
      <c r="ERQ3235" s="231">
        <v>2018</v>
      </c>
      <c r="ERY3235" s="231">
        <v>2018</v>
      </c>
      <c r="ESG3235" s="231">
        <v>2018</v>
      </c>
      <c r="ESO3235" s="231">
        <v>2018</v>
      </c>
      <c r="ESW3235" s="231">
        <v>2018</v>
      </c>
      <c r="ETE3235" s="231">
        <v>2018</v>
      </c>
      <c r="ETM3235" s="231">
        <v>2018</v>
      </c>
      <c r="ETU3235" s="231">
        <v>2018</v>
      </c>
      <c r="EUC3235" s="231">
        <v>2018</v>
      </c>
      <c r="EUK3235" s="231">
        <v>2018</v>
      </c>
      <c r="EUS3235" s="231">
        <v>2018</v>
      </c>
      <c r="EVA3235" s="231">
        <v>2018</v>
      </c>
      <c r="EVI3235" s="231">
        <v>2018</v>
      </c>
      <c r="EVQ3235" s="231">
        <v>2018</v>
      </c>
      <c r="EVY3235" s="231">
        <v>2018</v>
      </c>
      <c r="EWG3235" s="231">
        <v>2018</v>
      </c>
      <c r="EWO3235" s="231">
        <v>2018</v>
      </c>
      <c r="EWW3235" s="231">
        <v>2018</v>
      </c>
      <c r="EXE3235" s="231">
        <v>2018</v>
      </c>
      <c r="EXM3235" s="231">
        <v>2018</v>
      </c>
      <c r="EXU3235" s="231">
        <v>2018</v>
      </c>
      <c r="EYC3235" s="231">
        <v>2018</v>
      </c>
      <c r="EYK3235" s="231">
        <v>2018</v>
      </c>
      <c r="EYS3235" s="231">
        <v>2018</v>
      </c>
      <c r="EZA3235" s="231">
        <v>2018</v>
      </c>
      <c r="EZI3235" s="231">
        <v>2018</v>
      </c>
      <c r="EZQ3235" s="231">
        <v>2018</v>
      </c>
      <c r="EZY3235" s="231">
        <v>2018</v>
      </c>
      <c r="FAG3235" s="231">
        <v>2018</v>
      </c>
      <c r="FAO3235" s="231">
        <v>2018</v>
      </c>
      <c r="FAW3235" s="231">
        <v>2018</v>
      </c>
      <c r="FBE3235" s="231">
        <v>2018</v>
      </c>
      <c r="FBM3235" s="231">
        <v>2018</v>
      </c>
      <c r="FBU3235" s="231">
        <v>2018</v>
      </c>
      <c r="FCC3235" s="231">
        <v>2018</v>
      </c>
      <c r="FCK3235" s="231">
        <v>2018</v>
      </c>
      <c r="FCS3235" s="231">
        <v>2018</v>
      </c>
      <c r="FDA3235" s="231">
        <v>2018</v>
      </c>
      <c r="FDI3235" s="231">
        <v>2018</v>
      </c>
      <c r="FDQ3235" s="231">
        <v>2018</v>
      </c>
      <c r="FDY3235" s="231">
        <v>2018</v>
      </c>
      <c r="FEG3235" s="231">
        <v>2018</v>
      </c>
      <c r="FEO3235" s="231">
        <v>2018</v>
      </c>
      <c r="FEW3235" s="231">
        <v>2018</v>
      </c>
      <c r="FFE3235" s="231">
        <v>2018</v>
      </c>
      <c r="FFM3235" s="231">
        <v>2018</v>
      </c>
      <c r="FFU3235" s="231">
        <v>2018</v>
      </c>
      <c r="FGC3235" s="231">
        <v>2018</v>
      </c>
      <c r="FGK3235" s="231">
        <v>2018</v>
      </c>
      <c r="FGS3235" s="231">
        <v>2018</v>
      </c>
      <c r="FHA3235" s="231">
        <v>2018</v>
      </c>
      <c r="FHI3235" s="231">
        <v>2018</v>
      </c>
      <c r="FHQ3235" s="231">
        <v>2018</v>
      </c>
      <c r="FHY3235" s="231">
        <v>2018</v>
      </c>
      <c r="FIG3235" s="231">
        <v>2018</v>
      </c>
      <c r="FIO3235" s="231">
        <v>2018</v>
      </c>
      <c r="FIW3235" s="231">
        <v>2018</v>
      </c>
      <c r="FJE3235" s="231">
        <v>2018</v>
      </c>
      <c r="FJM3235" s="231">
        <v>2018</v>
      </c>
      <c r="FJU3235" s="231">
        <v>2018</v>
      </c>
      <c r="FKC3235" s="231">
        <v>2018</v>
      </c>
      <c r="FKK3235" s="231">
        <v>2018</v>
      </c>
      <c r="FKS3235" s="231">
        <v>2018</v>
      </c>
      <c r="FLA3235" s="231">
        <v>2018</v>
      </c>
      <c r="FLI3235" s="231">
        <v>2018</v>
      </c>
      <c r="FLQ3235" s="231">
        <v>2018</v>
      </c>
      <c r="FLY3235" s="231">
        <v>2018</v>
      </c>
      <c r="FMG3235" s="231">
        <v>2018</v>
      </c>
      <c r="FMO3235" s="231">
        <v>2018</v>
      </c>
      <c r="FMW3235" s="231">
        <v>2018</v>
      </c>
      <c r="FNE3235" s="231">
        <v>2018</v>
      </c>
      <c r="FNM3235" s="231">
        <v>2018</v>
      </c>
      <c r="FNU3235" s="231">
        <v>2018</v>
      </c>
      <c r="FOC3235" s="231">
        <v>2018</v>
      </c>
      <c r="FOK3235" s="231">
        <v>2018</v>
      </c>
      <c r="FOS3235" s="231">
        <v>2018</v>
      </c>
      <c r="FPA3235" s="231">
        <v>2018</v>
      </c>
      <c r="FPI3235" s="231">
        <v>2018</v>
      </c>
      <c r="FPQ3235" s="231">
        <v>2018</v>
      </c>
      <c r="FPY3235" s="231">
        <v>2018</v>
      </c>
      <c r="FQG3235" s="231">
        <v>2018</v>
      </c>
      <c r="FQO3235" s="231">
        <v>2018</v>
      </c>
      <c r="FQW3235" s="231">
        <v>2018</v>
      </c>
      <c r="FRE3235" s="231">
        <v>2018</v>
      </c>
      <c r="FRM3235" s="231">
        <v>2018</v>
      </c>
      <c r="FRU3235" s="231">
        <v>2018</v>
      </c>
      <c r="FSC3235" s="231">
        <v>2018</v>
      </c>
      <c r="FSK3235" s="231">
        <v>2018</v>
      </c>
      <c r="FSS3235" s="231">
        <v>2018</v>
      </c>
      <c r="FTA3235" s="231">
        <v>2018</v>
      </c>
      <c r="FTI3235" s="231">
        <v>2018</v>
      </c>
      <c r="FTQ3235" s="231">
        <v>2018</v>
      </c>
      <c r="FTY3235" s="231">
        <v>2018</v>
      </c>
      <c r="FUG3235" s="231">
        <v>2018</v>
      </c>
      <c r="FUO3235" s="231">
        <v>2018</v>
      </c>
      <c r="FUW3235" s="231">
        <v>2018</v>
      </c>
      <c r="FVE3235" s="231">
        <v>2018</v>
      </c>
      <c r="FVM3235" s="231">
        <v>2018</v>
      </c>
      <c r="FVU3235" s="231">
        <v>2018</v>
      </c>
      <c r="FWC3235" s="231">
        <v>2018</v>
      </c>
      <c r="FWK3235" s="231">
        <v>2018</v>
      </c>
      <c r="FWS3235" s="231">
        <v>2018</v>
      </c>
      <c r="FXA3235" s="231">
        <v>2018</v>
      </c>
      <c r="FXI3235" s="231">
        <v>2018</v>
      </c>
      <c r="FXQ3235" s="231">
        <v>2018</v>
      </c>
      <c r="FXY3235" s="231">
        <v>2018</v>
      </c>
      <c r="FYG3235" s="231">
        <v>2018</v>
      </c>
      <c r="FYO3235" s="231">
        <v>2018</v>
      </c>
      <c r="FYW3235" s="231">
        <v>2018</v>
      </c>
      <c r="FZE3235" s="231">
        <v>2018</v>
      </c>
      <c r="FZM3235" s="231">
        <v>2018</v>
      </c>
      <c r="FZU3235" s="231">
        <v>2018</v>
      </c>
      <c r="GAC3235" s="231">
        <v>2018</v>
      </c>
      <c r="GAK3235" s="231">
        <v>2018</v>
      </c>
      <c r="GAS3235" s="231">
        <v>2018</v>
      </c>
      <c r="GBA3235" s="231">
        <v>2018</v>
      </c>
      <c r="GBI3235" s="231">
        <v>2018</v>
      </c>
      <c r="GBQ3235" s="231">
        <v>2018</v>
      </c>
      <c r="GBY3235" s="231">
        <v>2018</v>
      </c>
      <c r="GCG3235" s="231">
        <v>2018</v>
      </c>
      <c r="GCO3235" s="231">
        <v>2018</v>
      </c>
      <c r="GCW3235" s="231">
        <v>2018</v>
      </c>
      <c r="GDE3235" s="231">
        <v>2018</v>
      </c>
      <c r="GDM3235" s="231">
        <v>2018</v>
      </c>
      <c r="GDU3235" s="231">
        <v>2018</v>
      </c>
      <c r="GEC3235" s="231">
        <v>2018</v>
      </c>
      <c r="GEK3235" s="231">
        <v>2018</v>
      </c>
      <c r="GES3235" s="231">
        <v>2018</v>
      </c>
      <c r="GFA3235" s="231">
        <v>2018</v>
      </c>
      <c r="GFI3235" s="231">
        <v>2018</v>
      </c>
      <c r="GFQ3235" s="231">
        <v>2018</v>
      </c>
      <c r="GFY3235" s="231">
        <v>2018</v>
      </c>
      <c r="GGG3235" s="231">
        <v>2018</v>
      </c>
      <c r="GGO3235" s="231">
        <v>2018</v>
      </c>
      <c r="GGW3235" s="231">
        <v>2018</v>
      </c>
      <c r="GHE3235" s="231">
        <v>2018</v>
      </c>
      <c r="GHM3235" s="231">
        <v>2018</v>
      </c>
      <c r="GHU3235" s="231">
        <v>2018</v>
      </c>
      <c r="GIC3235" s="231">
        <v>2018</v>
      </c>
      <c r="GIK3235" s="231">
        <v>2018</v>
      </c>
      <c r="GIS3235" s="231">
        <v>2018</v>
      </c>
      <c r="GJA3235" s="231">
        <v>2018</v>
      </c>
      <c r="GJI3235" s="231">
        <v>2018</v>
      </c>
      <c r="GJQ3235" s="231">
        <v>2018</v>
      </c>
      <c r="GJY3235" s="231">
        <v>2018</v>
      </c>
      <c r="GKG3235" s="231">
        <v>2018</v>
      </c>
      <c r="GKO3235" s="231">
        <v>2018</v>
      </c>
      <c r="GKW3235" s="231">
        <v>2018</v>
      </c>
      <c r="GLE3235" s="231">
        <v>2018</v>
      </c>
      <c r="GLM3235" s="231">
        <v>2018</v>
      </c>
      <c r="GLU3235" s="231">
        <v>2018</v>
      </c>
      <c r="GMC3235" s="231">
        <v>2018</v>
      </c>
      <c r="GMK3235" s="231">
        <v>2018</v>
      </c>
      <c r="GMS3235" s="231">
        <v>2018</v>
      </c>
      <c r="GNA3235" s="231">
        <v>2018</v>
      </c>
      <c r="GNI3235" s="231">
        <v>2018</v>
      </c>
      <c r="GNQ3235" s="231">
        <v>2018</v>
      </c>
      <c r="GNY3235" s="231">
        <v>2018</v>
      </c>
      <c r="GOG3235" s="231">
        <v>2018</v>
      </c>
      <c r="GOO3235" s="231">
        <v>2018</v>
      </c>
      <c r="GOW3235" s="231">
        <v>2018</v>
      </c>
      <c r="GPE3235" s="231">
        <v>2018</v>
      </c>
      <c r="GPM3235" s="231">
        <v>2018</v>
      </c>
      <c r="GPU3235" s="231">
        <v>2018</v>
      </c>
      <c r="GQC3235" s="231">
        <v>2018</v>
      </c>
      <c r="GQK3235" s="231">
        <v>2018</v>
      </c>
      <c r="GQS3235" s="231">
        <v>2018</v>
      </c>
      <c r="GRA3235" s="231">
        <v>2018</v>
      </c>
      <c r="GRI3235" s="231">
        <v>2018</v>
      </c>
      <c r="GRQ3235" s="231">
        <v>2018</v>
      </c>
      <c r="GRY3235" s="231">
        <v>2018</v>
      </c>
      <c r="GSG3235" s="231">
        <v>2018</v>
      </c>
      <c r="GSO3235" s="231">
        <v>2018</v>
      </c>
      <c r="GSW3235" s="231">
        <v>2018</v>
      </c>
      <c r="GTE3235" s="231">
        <v>2018</v>
      </c>
      <c r="GTM3235" s="231">
        <v>2018</v>
      </c>
      <c r="GTU3235" s="231">
        <v>2018</v>
      </c>
      <c r="GUC3235" s="231">
        <v>2018</v>
      </c>
      <c r="GUK3235" s="231">
        <v>2018</v>
      </c>
      <c r="GUS3235" s="231">
        <v>2018</v>
      </c>
      <c r="GVA3235" s="231">
        <v>2018</v>
      </c>
      <c r="GVI3235" s="231">
        <v>2018</v>
      </c>
      <c r="GVQ3235" s="231">
        <v>2018</v>
      </c>
      <c r="GVY3235" s="231">
        <v>2018</v>
      </c>
      <c r="GWG3235" s="231">
        <v>2018</v>
      </c>
      <c r="GWO3235" s="231">
        <v>2018</v>
      </c>
      <c r="GWW3235" s="231">
        <v>2018</v>
      </c>
      <c r="GXE3235" s="231">
        <v>2018</v>
      </c>
      <c r="GXM3235" s="231">
        <v>2018</v>
      </c>
      <c r="GXU3235" s="231">
        <v>2018</v>
      </c>
      <c r="GYC3235" s="231">
        <v>2018</v>
      </c>
      <c r="GYK3235" s="231">
        <v>2018</v>
      </c>
      <c r="GYS3235" s="231">
        <v>2018</v>
      </c>
      <c r="GZA3235" s="231">
        <v>2018</v>
      </c>
      <c r="GZI3235" s="231">
        <v>2018</v>
      </c>
      <c r="GZQ3235" s="231">
        <v>2018</v>
      </c>
      <c r="GZY3235" s="231">
        <v>2018</v>
      </c>
      <c r="HAG3235" s="231">
        <v>2018</v>
      </c>
      <c r="HAO3235" s="231">
        <v>2018</v>
      </c>
      <c r="HAW3235" s="231">
        <v>2018</v>
      </c>
      <c r="HBE3235" s="231">
        <v>2018</v>
      </c>
      <c r="HBM3235" s="231">
        <v>2018</v>
      </c>
      <c r="HBU3235" s="231">
        <v>2018</v>
      </c>
      <c r="HCC3235" s="231">
        <v>2018</v>
      </c>
      <c r="HCK3235" s="231">
        <v>2018</v>
      </c>
      <c r="HCS3235" s="231">
        <v>2018</v>
      </c>
      <c r="HDA3235" s="231">
        <v>2018</v>
      </c>
      <c r="HDI3235" s="231">
        <v>2018</v>
      </c>
      <c r="HDQ3235" s="231">
        <v>2018</v>
      </c>
      <c r="HDY3235" s="231">
        <v>2018</v>
      </c>
      <c r="HEG3235" s="231">
        <v>2018</v>
      </c>
      <c r="HEO3235" s="231">
        <v>2018</v>
      </c>
      <c r="HEW3235" s="231">
        <v>2018</v>
      </c>
      <c r="HFE3235" s="231">
        <v>2018</v>
      </c>
      <c r="HFM3235" s="231">
        <v>2018</v>
      </c>
      <c r="HFU3235" s="231">
        <v>2018</v>
      </c>
      <c r="HGC3235" s="231">
        <v>2018</v>
      </c>
      <c r="HGK3235" s="231">
        <v>2018</v>
      </c>
      <c r="HGS3235" s="231">
        <v>2018</v>
      </c>
      <c r="HHA3235" s="231">
        <v>2018</v>
      </c>
      <c r="HHI3235" s="231">
        <v>2018</v>
      </c>
      <c r="HHQ3235" s="231">
        <v>2018</v>
      </c>
      <c r="HHY3235" s="231">
        <v>2018</v>
      </c>
      <c r="HIG3235" s="231">
        <v>2018</v>
      </c>
      <c r="HIO3235" s="231">
        <v>2018</v>
      </c>
      <c r="HIW3235" s="231">
        <v>2018</v>
      </c>
      <c r="HJE3235" s="231">
        <v>2018</v>
      </c>
      <c r="HJM3235" s="231">
        <v>2018</v>
      </c>
      <c r="HJU3235" s="231">
        <v>2018</v>
      </c>
      <c r="HKC3235" s="231">
        <v>2018</v>
      </c>
      <c r="HKK3235" s="231">
        <v>2018</v>
      </c>
      <c r="HKS3235" s="231">
        <v>2018</v>
      </c>
      <c r="HLA3235" s="231">
        <v>2018</v>
      </c>
      <c r="HLI3235" s="231">
        <v>2018</v>
      </c>
      <c r="HLQ3235" s="231">
        <v>2018</v>
      </c>
      <c r="HLY3235" s="231">
        <v>2018</v>
      </c>
      <c r="HMG3235" s="231">
        <v>2018</v>
      </c>
      <c r="HMO3235" s="231">
        <v>2018</v>
      </c>
      <c r="HMW3235" s="231">
        <v>2018</v>
      </c>
      <c r="HNE3235" s="231">
        <v>2018</v>
      </c>
      <c r="HNM3235" s="231">
        <v>2018</v>
      </c>
      <c r="HNU3235" s="231">
        <v>2018</v>
      </c>
      <c r="HOC3235" s="231">
        <v>2018</v>
      </c>
      <c r="HOK3235" s="231">
        <v>2018</v>
      </c>
      <c r="HOS3235" s="231">
        <v>2018</v>
      </c>
      <c r="HPA3235" s="231">
        <v>2018</v>
      </c>
      <c r="HPI3235" s="231">
        <v>2018</v>
      </c>
      <c r="HPQ3235" s="231">
        <v>2018</v>
      </c>
      <c r="HPY3235" s="231">
        <v>2018</v>
      </c>
      <c r="HQG3235" s="231">
        <v>2018</v>
      </c>
      <c r="HQO3235" s="231">
        <v>2018</v>
      </c>
      <c r="HQW3235" s="231">
        <v>2018</v>
      </c>
      <c r="HRE3235" s="231">
        <v>2018</v>
      </c>
      <c r="HRM3235" s="231">
        <v>2018</v>
      </c>
      <c r="HRU3235" s="231">
        <v>2018</v>
      </c>
      <c r="HSC3235" s="231">
        <v>2018</v>
      </c>
      <c r="HSK3235" s="231">
        <v>2018</v>
      </c>
      <c r="HSS3235" s="231">
        <v>2018</v>
      </c>
      <c r="HTA3235" s="231">
        <v>2018</v>
      </c>
      <c r="HTI3235" s="231">
        <v>2018</v>
      </c>
      <c r="HTQ3235" s="231">
        <v>2018</v>
      </c>
      <c r="HTY3235" s="231">
        <v>2018</v>
      </c>
      <c r="HUG3235" s="231">
        <v>2018</v>
      </c>
      <c r="HUO3235" s="231">
        <v>2018</v>
      </c>
      <c r="HUW3235" s="231">
        <v>2018</v>
      </c>
      <c r="HVE3235" s="231">
        <v>2018</v>
      </c>
      <c r="HVM3235" s="231">
        <v>2018</v>
      </c>
      <c r="HVU3235" s="231">
        <v>2018</v>
      </c>
      <c r="HWC3235" s="231">
        <v>2018</v>
      </c>
      <c r="HWK3235" s="231">
        <v>2018</v>
      </c>
      <c r="HWS3235" s="231">
        <v>2018</v>
      </c>
      <c r="HXA3235" s="231">
        <v>2018</v>
      </c>
      <c r="HXI3235" s="231">
        <v>2018</v>
      </c>
      <c r="HXQ3235" s="231">
        <v>2018</v>
      </c>
      <c r="HXY3235" s="231">
        <v>2018</v>
      </c>
      <c r="HYG3235" s="231">
        <v>2018</v>
      </c>
      <c r="HYO3235" s="231">
        <v>2018</v>
      </c>
      <c r="HYW3235" s="231">
        <v>2018</v>
      </c>
      <c r="HZE3235" s="231">
        <v>2018</v>
      </c>
      <c r="HZM3235" s="231">
        <v>2018</v>
      </c>
      <c r="HZU3235" s="231">
        <v>2018</v>
      </c>
      <c r="IAC3235" s="231">
        <v>2018</v>
      </c>
      <c r="IAK3235" s="231">
        <v>2018</v>
      </c>
      <c r="IAS3235" s="231">
        <v>2018</v>
      </c>
      <c r="IBA3235" s="231">
        <v>2018</v>
      </c>
      <c r="IBI3235" s="231">
        <v>2018</v>
      </c>
      <c r="IBQ3235" s="231">
        <v>2018</v>
      </c>
      <c r="IBY3235" s="231">
        <v>2018</v>
      </c>
      <c r="ICG3235" s="231">
        <v>2018</v>
      </c>
      <c r="ICO3235" s="231">
        <v>2018</v>
      </c>
      <c r="ICW3235" s="231">
        <v>2018</v>
      </c>
      <c r="IDE3235" s="231">
        <v>2018</v>
      </c>
      <c r="IDM3235" s="231">
        <v>2018</v>
      </c>
      <c r="IDU3235" s="231">
        <v>2018</v>
      </c>
      <c r="IEC3235" s="231">
        <v>2018</v>
      </c>
      <c r="IEK3235" s="231">
        <v>2018</v>
      </c>
      <c r="IES3235" s="231">
        <v>2018</v>
      </c>
      <c r="IFA3235" s="231">
        <v>2018</v>
      </c>
      <c r="IFI3235" s="231">
        <v>2018</v>
      </c>
      <c r="IFQ3235" s="231">
        <v>2018</v>
      </c>
      <c r="IFY3235" s="231">
        <v>2018</v>
      </c>
      <c r="IGG3235" s="231">
        <v>2018</v>
      </c>
      <c r="IGO3235" s="231">
        <v>2018</v>
      </c>
      <c r="IGW3235" s="231">
        <v>2018</v>
      </c>
      <c r="IHE3235" s="231">
        <v>2018</v>
      </c>
      <c r="IHM3235" s="231">
        <v>2018</v>
      </c>
      <c r="IHU3235" s="231">
        <v>2018</v>
      </c>
      <c r="IIC3235" s="231">
        <v>2018</v>
      </c>
      <c r="IIK3235" s="231">
        <v>2018</v>
      </c>
      <c r="IIS3235" s="231">
        <v>2018</v>
      </c>
      <c r="IJA3235" s="231">
        <v>2018</v>
      </c>
      <c r="IJI3235" s="231">
        <v>2018</v>
      </c>
      <c r="IJQ3235" s="231">
        <v>2018</v>
      </c>
      <c r="IJY3235" s="231">
        <v>2018</v>
      </c>
      <c r="IKG3235" s="231">
        <v>2018</v>
      </c>
      <c r="IKO3235" s="231">
        <v>2018</v>
      </c>
      <c r="IKW3235" s="231">
        <v>2018</v>
      </c>
      <c r="ILE3235" s="231">
        <v>2018</v>
      </c>
      <c r="ILM3235" s="231">
        <v>2018</v>
      </c>
      <c r="ILU3235" s="231">
        <v>2018</v>
      </c>
      <c r="IMC3235" s="231">
        <v>2018</v>
      </c>
      <c r="IMK3235" s="231">
        <v>2018</v>
      </c>
      <c r="IMS3235" s="231">
        <v>2018</v>
      </c>
      <c r="INA3235" s="231">
        <v>2018</v>
      </c>
      <c r="INI3235" s="231">
        <v>2018</v>
      </c>
      <c r="INQ3235" s="231">
        <v>2018</v>
      </c>
      <c r="INY3235" s="231">
        <v>2018</v>
      </c>
      <c r="IOG3235" s="231">
        <v>2018</v>
      </c>
      <c r="IOO3235" s="231">
        <v>2018</v>
      </c>
      <c r="IOW3235" s="231">
        <v>2018</v>
      </c>
      <c r="IPE3235" s="231">
        <v>2018</v>
      </c>
      <c r="IPM3235" s="231">
        <v>2018</v>
      </c>
      <c r="IPU3235" s="231">
        <v>2018</v>
      </c>
      <c r="IQC3235" s="231">
        <v>2018</v>
      </c>
      <c r="IQK3235" s="231">
        <v>2018</v>
      </c>
      <c r="IQS3235" s="231">
        <v>2018</v>
      </c>
      <c r="IRA3235" s="231">
        <v>2018</v>
      </c>
      <c r="IRI3235" s="231">
        <v>2018</v>
      </c>
      <c r="IRQ3235" s="231">
        <v>2018</v>
      </c>
      <c r="IRY3235" s="231">
        <v>2018</v>
      </c>
      <c r="ISG3235" s="231">
        <v>2018</v>
      </c>
      <c r="ISO3235" s="231">
        <v>2018</v>
      </c>
      <c r="ISW3235" s="231">
        <v>2018</v>
      </c>
      <c r="ITE3235" s="231">
        <v>2018</v>
      </c>
      <c r="ITM3235" s="231">
        <v>2018</v>
      </c>
      <c r="ITU3235" s="231">
        <v>2018</v>
      </c>
      <c r="IUC3235" s="231">
        <v>2018</v>
      </c>
      <c r="IUK3235" s="231">
        <v>2018</v>
      </c>
      <c r="IUS3235" s="231">
        <v>2018</v>
      </c>
      <c r="IVA3235" s="231">
        <v>2018</v>
      </c>
      <c r="IVI3235" s="231">
        <v>2018</v>
      </c>
      <c r="IVQ3235" s="231">
        <v>2018</v>
      </c>
      <c r="IVY3235" s="231">
        <v>2018</v>
      </c>
      <c r="IWG3235" s="231">
        <v>2018</v>
      </c>
      <c r="IWO3235" s="231">
        <v>2018</v>
      </c>
      <c r="IWW3235" s="231">
        <v>2018</v>
      </c>
      <c r="IXE3235" s="231">
        <v>2018</v>
      </c>
      <c r="IXM3235" s="231">
        <v>2018</v>
      </c>
      <c r="IXU3235" s="231">
        <v>2018</v>
      </c>
      <c r="IYC3235" s="231">
        <v>2018</v>
      </c>
      <c r="IYK3235" s="231">
        <v>2018</v>
      </c>
      <c r="IYS3235" s="231">
        <v>2018</v>
      </c>
      <c r="IZA3235" s="231">
        <v>2018</v>
      </c>
      <c r="IZI3235" s="231">
        <v>2018</v>
      </c>
      <c r="IZQ3235" s="231">
        <v>2018</v>
      </c>
      <c r="IZY3235" s="231">
        <v>2018</v>
      </c>
      <c r="JAG3235" s="231">
        <v>2018</v>
      </c>
      <c r="JAO3235" s="231">
        <v>2018</v>
      </c>
      <c r="JAW3235" s="231">
        <v>2018</v>
      </c>
      <c r="JBE3235" s="231">
        <v>2018</v>
      </c>
      <c r="JBM3235" s="231">
        <v>2018</v>
      </c>
      <c r="JBU3235" s="231">
        <v>2018</v>
      </c>
      <c r="JCC3235" s="231">
        <v>2018</v>
      </c>
      <c r="JCK3235" s="231">
        <v>2018</v>
      </c>
      <c r="JCS3235" s="231">
        <v>2018</v>
      </c>
      <c r="JDA3235" s="231">
        <v>2018</v>
      </c>
      <c r="JDI3235" s="231">
        <v>2018</v>
      </c>
      <c r="JDQ3235" s="231">
        <v>2018</v>
      </c>
      <c r="JDY3235" s="231">
        <v>2018</v>
      </c>
      <c r="JEG3235" s="231">
        <v>2018</v>
      </c>
      <c r="JEO3235" s="231">
        <v>2018</v>
      </c>
      <c r="JEW3235" s="231">
        <v>2018</v>
      </c>
      <c r="JFE3235" s="231">
        <v>2018</v>
      </c>
      <c r="JFM3235" s="231">
        <v>2018</v>
      </c>
      <c r="JFU3235" s="231">
        <v>2018</v>
      </c>
      <c r="JGC3235" s="231">
        <v>2018</v>
      </c>
      <c r="JGK3235" s="231">
        <v>2018</v>
      </c>
      <c r="JGS3235" s="231">
        <v>2018</v>
      </c>
      <c r="JHA3235" s="231">
        <v>2018</v>
      </c>
      <c r="JHI3235" s="231">
        <v>2018</v>
      </c>
      <c r="JHQ3235" s="231">
        <v>2018</v>
      </c>
      <c r="JHY3235" s="231">
        <v>2018</v>
      </c>
      <c r="JIG3235" s="231">
        <v>2018</v>
      </c>
      <c r="JIO3235" s="231">
        <v>2018</v>
      </c>
      <c r="JIW3235" s="231">
        <v>2018</v>
      </c>
      <c r="JJE3235" s="231">
        <v>2018</v>
      </c>
      <c r="JJM3235" s="231">
        <v>2018</v>
      </c>
      <c r="JJU3235" s="231">
        <v>2018</v>
      </c>
      <c r="JKC3235" s="231">
        <v>2018</v>
      </c>
      <c r="JKK3235" s="231">
        <v>2018</v>
      </c>
      <c r="JKS3235" s="231">
        <v>2018</v>
      </c>
      <c r="JLA3235" s="231">
        <v>2018</v>
      </c>
      <c r="JLI3235" s="231">
        <v>2018</v>
      </c>
      <c r="JLQ3235" s="231">
        <v>2018</v>
      </c>
      <c r="JLY3235" s="231">
        <v>2018</v>
      </c>
      <c r="JMG3235" s="231">
        <v>2018</v>
      </c>
      <c r="JMO3235" s="231">
        <v>2018</v>
      </c>
      <c r="JMW3235" s="231">
        <v>2018</v>
      </c>
      <c r="JNE3235" s="231">
        <v>2018</v>
      </c>
      <c r="JNM3235" s="231">
        <v>2018</v>
      </c>
      <c r="JNU3235" s="231">
        <v>2018</v>
      </c>
      <c r="JOC3235" s="231">
        <v>2018</v>
      </c>
      <c r="JOK3235" s="231">
        <v>2018</v>
      </c>
      <c r="JOS3235" s="231">
        <v>2018</v>
      </c>
      <c r="JPA3235" s="231">
        <v>2018</v>
      </c>
      <c r="JPI3235" s="231">
        <v>2018</v>
      </c>
      <c r="JPQ3235" s="231">
        <v>2018</v>
      </c>
      <c r="JPY3235" s="231">
        <v>2018</v>
      </c>
      <c r="JQG3235" s="231">
        <v>2018</v>
      </c>
      <c r="JQO3235" s="231">
        <v>2018</v>
      </c>
      <c r="JQW3235" s="231">
        <v>2018</v>
      </c>
      <c r="JRE3235" s="231">
        <v>2018</v>
      </c>
      <c r="JRM3235" s="231">
        <v>2018</v>
      </c>
      <c r="JRU3235" s="231">
        <v>2018</v>
      </c>
      <c r="JSC3235" s="231">
        <v>2018</v>
      </c>
      <c r="JSK3235" s="231">
        <v>2018</v>
      </c>
      <c r="JSS3235" s="231">
        <v>2018</v>
      </c>
      <c r="JTA3235" s="231">
        <v>2018</v>
      </c>
      <c r="JTI3235" s="231">
        <v>2018</v>
      </c>
      <c r="JTQ3235" s="231">
        <v>2018</v>
      </c>
      <c r="JTY3235" s="231">
        <v>2018</v>
      </c>
      <c r="JUG3235" s="231">
        <v>2018</v>
      </c>
      <c r="JUO3235" s="231">
        <v>2018</v>
      </c>
      <c r="JUW3235" s="231">
        <v>2018</v>
      </c>
      <c r="JVE3235" s="231">
        <v>2018</v>
      </c>
      <c r="JVM3235" s="231">
        <v>2018</v>
      </c>
      <c r="JVU3235" s="231">
        <v>2018</v>
      </c>
      <c r="JWC3235" s="231">
        <v>2018</v>
      </c>
      <c r="JWK3235" s="231">
        <v>2018</v>
      </c>
      <c r="JWS3235" s="231">
        <v>2018</v>
      </c>
      <c r="JXA3235" s="231">
        <v>2018</v>
      </c>
      <c r="JXI3235" s="231">
        <v>2018</v>
      </c>
      <c r="JXQ3235" s="231">
        <v>2018</v>
      </c>
      <c r="JXY3235" s="231">
        <v>2018</v>
      </c>
      <c r="JYG3235" s="231">
        <v>2018</v>
      </c>
      <c r="JYO3235" s="231">
        <v>2018</v>
      </c>
      <c r="JYW3235" s="231">
        <v>2018</v>
      </c>
      <c r="JZE3235" s="231">
        <v>2018</v>
      </c>
      <c r="JZM3235" s="231">
        <v>2018</v>
      </c>
      <c r="JZU3235" s="231">
        <v>2018</v>
      </c>
      <c r="KAC3235" s="231">
        <v>2018</v>
      </c>
      <c r="KAK3235" s="231">
        <v>2018</v>
      </c>
      <c r="KAS3235" s="231">
        <v>2018</v>
      </c>
      <c r="KBA3235" s="231">
        <v>2018</v>
      </c>
      <c r="KBI3235" s="231">
        <v>2018</v>
      </c>
      <c r="KBQ3235" s="231">
        <v>2018</v>
      </c>
      <c r="KBY3235" s="231">
        <v>2018</v>
      </c>
      <c r="KCG3235" s="231">
        <v>2018</v>
      </c>
      <c r="KCO3235" s="231">
        <v>2018</v>
      </c>
      <c r="KCW3235" s="231">
        <v>2018</v>
      </c>
      <c r="KDE3235" s="231">
        <v>2018</v>
      </c>
      <c r="KDM3235" s="231">
        <v>2018</v>
      </c>
      <c r="KDU3235" s="231">
        <v>2018</v>
      </c>
      <c r="KEC3235" s="231">
        <v>2018</v>
      </c>
      <c r="KEK3235" s="231">
        <v>2018</v>
      </c>
      <c r="KES3235" s="231">
        <v>2018</v>
      </c>
      <c r="KFA3235" s="231">
        <v>2018</v>
      </c>
      <c r="KFI3235" s="231">
        <v>2018</v>
      </c>
      <c r="KFQ3235" s="231">
        <v>2018</v>
      </c>
      <c r="KFY3235" s="231">
        <v>2018</v>
      </c>
      <c r="KGG3235" s="231">
        <v>2018</v>
      </c>
      <c r="KGO3235" s="231">
        <v>2018</v>
      </c>
      <c r="KGW3235" s="231">
        <v>2018</v>
      </c>
      <c r="KHE3235" s="231">
        <v>2018</v>
      </c>
      <c r="KHM3235" s="231">
        <v>2018</v>
      </c>
      <c r="KHU3235" s="231">
        <v>2018</v>
      </c>
      <c r="KIC3235" s="231">
        <v>2018</v>
      </c>
      <c r="KIK3235" s="231">
        <v>2018</v>
      </c>
      <c r="KIS3235" s="231">
        <v>2018</v>
      </c>
      <c r="KJA3235" s="231">
        <v>2018</v>
      </c>
      <c r="KJI3235" s="231">
        <v>2018</v>
      </c>
      <c r="KJQ3235" s="231">
        <v>2018</v>
      </c>
      <c r="KJY3235" s="231">
        <v>2018</v>
      </c>
      <c r="KKG3235" s="231">
        <v>2018</v>
      </c>
      <c r="KKO3235" s="231">
        <v>2018</v>
      </c>
      <c r="KKW3235" s="231">
        <v>2018</v>
      </c>
      <c r="KLE3235" s="231">
        <v>2018</v>
      </c>
      <c r="KLM3235" s="231">
        <v>2018</v>
      </c>
      <c r="KLU3235" s="231">
        <v>2018</v>
      </c>
      <c r="KMC3235" s="231">
        <v>2018</v>
      </c>
      <c r="KMK3235" s="231">
        <v>2018</v>
      </c>
      <c r="KMS3235" s="231">
        <v>2018</v>
      </c>
      <c r="KNA3235" s="231">
        <v>2018</v>
      </c>
      <c r="KNI3235" s="231">
        <v>2018</v>
      </c>
      <c r="KNQ3235" s="231">
        <v>2018</v>
      </c>
      <c r="KNY3235" s="231">
        <v>2018</v>
      </c>
      <c r="KOG3235" s="231">
        <v>2018</v>
      </c>
      <c r="KOO3235" s="231">
        <v>2018</v>
      </c>
      <c r="KOW3235" s="231">
        <v>2018</v>
      </c>
      <c r="KPE3235" s="231">
        <v>2018</v>
      </c>
      <c r="KPM3235" s="231">
        <v>2018</v>
      </c>
      <c r="KPU3235" s="231">
        <v>2018</v>
      </c>
      <c r="KQC3235" s="231">
        <v>2018</v>
      </c>
      <c r="KQK3235" s="231">
        <v>2018</v>
      </c>
      <c r="KQS3235" s="231">
        <v>2018</v>
      </c>
      <c r="KRA3235" s="231">
        <v>2018</v>
      </c>
      <c r="KRI3235" s="231">
        <v>2018</v>
      </c>
      <c r="KRQ3235" s="231">
        <v>2018</v>
      </c>
      <c r="KRY3235" s="231">
        <v>2018</v>
      </c>
      <c r="KSG3235" s="231">
        <v>2018</v>
      </c>
      <c r="KSO3235" s="231">
        <v>2018</v>
      </c>
      <c r="KSW3235" s="231">
        <v>2018</v>
      </c>
      <c r="KTE3235" s="231">
        <v>2018</v>
      </c>
      <c r="KTM3235" s="231">
        <v>2018</v>
      </c>
      <c r="KTU3235" s="231">
        <v>2018</v>
      </c>
      <c r="KUC3235" s="231">
        <v>2018</v>
      </c>
      <c r="KUK3235" s="231">
        <v>2018</v>
      </c>
      <c r="KUS3235" s="231">
        <v>2018</v>
      </c>
      <c r="KVA3235" s="231">
        <v>2018</v>
      </c>
      <c r="KVI3235" s="231">
        <v>2018</v>
      </c>
      <c r="KVQ3235" s="231">
        <v>2018</v>
      </c>
      <c r="KVY3235" s="231">
        <v>2018</v>
      </c>
      <c r="KWG3235" s="231">
        <v>2018</v>
      </c>
      <c r="KWO3235" s="231">
        <v>2018</v>
      </c>
      <c r="KWW3235" s="231">
        <v>2018</v>
      </c>
      <c r="KXE3235" s="231">
        <v>2018</v>
      </c>
      <c r="KXM3235" s="231">
        <v>2018</v>
      </c>
      <c r="KXU3235" s="231">
        <v>2018</v>
      </c>
      <c r="KYC3235" s="231">
        <v>2018</v>
      </c>
      <c r="KYK3235" s="231">
        <v>2018</v>
      </c>
      <c r="KYS3235" s="231">
        <v>2018</v>
      </c>
      <c r="KZA3235" s="231">
        <v>2018</v>
      </c>
      <c r="KZI3235" s="231">
        <v>2018</v>
      </c>
      <c r="KZQ3235" s="231">
        <v>2018</v>
      </c>
      <c r="KZY3235" s="231">
        <v>2018</v>
      </c>
      <c r="LAG3235" s="231">
        <v>2018</v>
      </c>
      <c r="LAO3235" s="231">
        <v>2018</v>
      </c>
      <c r="LAW3235" s="231">
        <v>2018</v>
      </c>
      <c r="LBE3235" s="231">
        <v>2018</v>
      </c>
      <c r="LBM3235" s="231">
        <v>2018</v>
      </c>
      <c r="LBU3235" s="231">
        <v>2018</v>
      </c>
      <c r="LCC3235" s="231">
        <v>2018</v>
      </c>
      <c r="LCK3235" s="231">
        <v>2018</v>
      </c>
      <c r="LCS3235" s="231">
        <v>2018</v>
      </c>
      <c r="LDA3235" s="231">
        <v>2018</v>
      </c>
      <c r="LDI3235" s="231">
        <v>2018</v>
      </c>
      <c r="LDQ3235" s="231">
        <v>2018</v>
      </c>
      <c r="LDY3235" s="231">
        <v>2018</v>
      </c>
      <c r="LEG3235" s="231">
        <v>2018</v>
      </c>
      <c r="LEO3235" s="231">
        <v>2018</v>
      </c>
      <c r="LEW3235" s="231">
        <v>2018</v>
      </c>
      <c r="LFE3235" s="231">
        <v>2018</v>
      </c>
      <c r="LFM3235" s="231">
        <v>2018</v>
      </c>
      <c r="LFU3235" s="231">
        <v>2018</v>
      </c>
      <c r="LGC3235" s="231">
        <v>2018</v>
      </c>
      <c r="LGK3235" s="231">
        <v>2018</v>
      </c>
      <c r="LGS3235" s="231">
        <v>2018</v>
      </c>
      <c r="LHA3235" s="231">
        <v>2018</v>
      </c>
      <c r="LHI3235" s="231">
        <v>2018</v>
      </c>
      <c r="LHQ3235" s="231">
        <v>2018</v>
      </c>
      <c r="LHY3235" s="231">
        <v>2018</v>
      </c>
      <c r="LIG3235" s="231">
        <v>2018</v>
      </c>
      <c r="LIO3235" s="231">
        <v>2018</v>
      </c>
      <c r="LIW3235" s="231">
        <v>2018</v>
      </c>
      <c r="LJE3235" s="231">
        <v>2018</v>
      </c>
      <c r="LJM3235" s="231">
        <v>2018</v>
      </c>
      <c r="LJU3235" s="231">
        <v>2018</v>
      </c>
      <c r="LKC3235" s="231">
        <v>2018</v>
      </c>
      <c r="LKK3235" s="231">
        <v>2018</v>
      </c>
      <c r="LKS3235" s="231">
        <v>2018</v>
      </c>
      <c r="LLA3235" s="231">
        <v>2018</v>
      </c>
      <c r="LLI3235" s="231">
        <v>2018</v>
      </c>
      <c r="LLQ3235" s="231">
        <v>2018</v>
      </c>
      <c r="LLY3235" s="231">
        <v>2018</v>
      </c>
      <c r="LMG3235" s="231">
        <v>2018</v>
      </c>
      <c r="LMO3235" s="231">
        <v>2018</v>
      </c>
      <c r="LMW3235" s="231">
        <v>2018</v>
      </c>
      <c r="LNE3235" s="231">
        <v>2018</v>
      </c>
      <c r="LNM3235" s="231">
        <v>2018</v>
      </c>
      <c r="LNU3235" s="231">
        <v>2018</v>
      </c>
      <c r="LOC3235" s="231">
        <v>2018</v>
      </c>
      <c r="LOK3235" s="231">
        <v>2018</v>
      </c>
      <c r="LOS3235" s="231">
        <v>2018</v>
      </c>
      <c r="LPA3235" s="231">
        <v>2018</v>
      </c>
      <c r="LPI3235" s="231">
        <v>2018</v>
      </c>
      <c r="LPQ3235" s="231">
        <v>2018</v>
      </c>
      <c r="LPY3235" s="231">
        <v>2018</v>
      </c>
      <c r="LQG3235" s="231">
        <v>2018</v>
      </c>
      <c r="LQO3235" s="231">
        <v>2018</v>
      </c>
      <c r="LQW3235" s="231">
        <v>2018</v>
      </c>
      <c r="LRE3235" s="231">
        <v>2018</v>
      </c>
      <c r="LRM3235" s="231">
        <v>2018</v>
      </c>
      <c r="LRU3235" s="231">
        <v>2018</v>
      </c>
      <c r="LSC3235" s="231">
        <v>2018</v>
      </c>
      <c r="LSK3235" s="231">
        <v>2018</v>
      </c>
      <c r="LSS3235" s="231">
        <v>2018</v>
      </c>
      <c r="LTA3235" s="231">
        <v>2018</v>
      </c>
      <c r="LTI3235" s="231">
        <v>2018</v>
      </c>
      <c r="LTQ3235" s="231">
        <v>2018</v>
      </c>
      <c r="LTY3235" s="231">
        <v>2018</v>
      </c>
      <c r="LUG3235" s="231">
        <v>2018</v>
      </c>
      <c r="LUO3235" s="231">
        <v>2018</v>
      </c>
      <c r="LUW3235" s="231">
        <v>2018</v>
      </c>
      <c r="LVE3235" s="231">
        <v>2018</v>
      </c>
      <c r="LVM3235" s="231">
        <v>2018</v>
      </c>
      <c r="LVU3235" s="231">
        <v>2018</v>
      </c>
      <c r="LWC3235" s="231">
        <v>2018</v>
      </c>
      <c r="LWK3235" s="231">
        <v>2018</v>
      </c>
      <c r="LWS3235" s="231">
        <v>2018</v>
      </c>
      <c r="LXA3235" s="231">
        <v>2018</v>
      </c>
      <c r="LXI3235" s="231">
        <v>2018</v>
      </c>
      <c r="LXQ3235" s="231">
        <v>2018</v>
      </c>
      <c r="LXY3235" s="231">
        <v>2018</v>
      </c>
      <c r="LYG3235" s="231">
        <v>2018</v>
      </c>
      <c r="LYO3235" s="231">
        <v>2018</v>
      </c>
      <c r="LYW3235" s="231">
        <v>2018</v>
      </c>
      <c r="LZE3235" s="231">
        <v>2018</v>
      </c>
      <c r="LZM3235" s="231">
        <v>2018</v>
      </c>
      <c r="LZU3235" s="231">
        <v>2018</v>
      </c>
      <c r="MAC3235" s="231">
        <v>2018</v>
      </c>
      <c r="MAK3235" s="231">
        <v>2018</v>
      </c>
      <c r="MAS3235" s="231">
        <v>2018</v>
      </c>
      <c r="MBA3235" s="231">
        <v>2018</v>
      </c>
      <c r="MBI3235" s="231">
        <v>2018</v>
      </c>
      <c r="MBQ3235" s="231">
        <v>2018</v>
      </c>
      <c r="MBY3235" s="231">
        <v>2018</v>
      </c>
      <c r="MCG3235" s="231">
        <v>2018</v>
      </c>
      <c r="MCO3235" s="231">
        <v>2018</v>
      </c>
      <c r="MCW3235" s="231">
        <v>2018</v>
      </c>
      <c r="MDE3235" s="231">
        <v>2018</v>
      </c>
      <c r="MDM3235" s="231">
        <v>2018</v>
      </c>
      <c r="MDU3235" s="231">
        <v>2018</v>
      </c>
      <c r="MEC3235" s="231">
        <v>2018</v>
      </c>
      <c r="MEK3235" s="231">
        <v>2018</v>
      </c>
      <c r="MES3235" s="231">
        <v>2018</v>
      </c>
      <c r="MFA3235" s="231">
        <v>2018</v>
      </c>
      <c r="MFI3235" s="231">
        <v>2018</v>
      </c>
      <c r="MFQ3235" s="231">
        <v>2018</v>
      </c>
      <c r="MFY3235" s="231">
        <v>2018</v>
      </c>
      <c r="MGG3235" s="231">
        <v>2018</v>
      </c>
      <c r="MGO3235" s="231">
        <v>2018</v>
      </c>
      <c r="MGW3235" s="231">
        <v>2018</v>
      </c>
      <c r="MHE3235" s="231">
        <v>2018</v>
      </c>
      <c r="MHM3235" s="231">
        <v>2018</v>
      </c>
      <c r="MHU3235" s="231">
        <v>2018</v>
      </c>
      <c r="MIC3235" s="231">
        <v>2018</v>
      </c>
      <c r="MIK3235" s="231">
        <v>2018</v>
      </c>
      <c r="MIS3235" s="231">
        <v>2018</v>
      </c>
      <c r="MJA3235" s="231">
        <v>2018</v>
      </c>
      <c r="MJI3235" s="231">
        <v>2018</v>
      </c>
      <c r="MJQ3235" s="231">
        <v>2018</v>
      </c>
      <c r="MJY3235" s="231">
        <v>2018</v>
      </c>
      <c r="MKG3235" s="231">
        <v>2018</v>
      </c>
      <c r="MKO3235" s="231">
        <v>2018</v>
      </c>
      <c r="MKW3235" s="231">
        <v>2018</v>
      </c>
      <c r="MLE3235" s="231">
        <v>2018</v>
      </c>
      <c r="MLM3235" s="231">
        <v>2018</v>
      </c>
      <c r="MLU3235" s="231">
        <v>2018</v>
      </c>
      <c r="MMC3235" s="231">
        <v>2018</v>
      </c>
      <c r="MMK3235" s="231">
        <v>2018</v>
      </c>
      <c r="MMS3235" s="231">
        <v>2018</v>
      </c>
      <c r="MNA3235" s="231">
        <v>2018</v>
      </c>
      <c r="MNI3235" s="231">
        <v>2018</v>
      </c>
      <c r="MNQ3235" s="231">
        <v>2018</v>
      </c>
      <c r="MNY3235" s="231">
        <v>2018</v>
      </c>
      <c r="MOG3235" s="231">
        <v>2018</v>
      </c>
      <c r="MOO3235" s="231">
        <v>2018</v>
      </c>
      <c r="MOW3235" s="231">
        <v>2018</v>
      </c>
      <c r="MPE3235" s="231">
        <v>2018</v>
      </c>
      <c r="MPM3235" s="231">
        <v>2018</v>
      </c>
      <c r="MPU3235" s="231">
        <v>2018</v>
      </c>
      <c r="MQC3235" s="231">
        <v>2018</v>
      </c>
      <c r="MQK3235" s="231">
        <v>2018</v>
      </c>
      <c r="MQS3235" s="231">
        <v>2018</v>
      </c>
      <c r="MRA3235" s="231">
        <v>2018</v>
      </c>
      <c r="MRI3235" s="231">
        <v>2018</v>
      </c>
      <c r="MRQ3235" s="231">
        <v>2018</v>
      </c>
      <c r="MRY3235" s="231">
        <v>2018</v>
      </c>
      <c r="MSG3235" s="231">
        <v>2018</v>
      </c>
      <c r="MSO3235" s="231">
        <v>2018</v>
      </c>
      <c r="MSW3235" s="231">
        <v>2018</v>
      </c>
      <c r="MTE3235" s="231">
        <v>2018</v>
      </c>
      <c r="MTM3235" s="231">
        <v>2018</v>
      </c>
      <c r="MTU3235" s="231">
        <v>2018</v>
      </c>
      <c r="MUC3235" s="231">
        <v>2018</v>
      </c>
      <c r="MUK3235" s="231">
        <v>2018</v>
      </c>
      <c r="MUS3235" s="231">
        <v>2018</v>
      </c>
      <c r="MVA3235" s="231">
        <v>2018</v>
      </c>
      <c r="MVI3235" s="231">
        <v>2018</v>
      </c>
      <c r="MVQ3235" s="231">
        <v>2018</v>
      </c>
      <c r="MVY3235" s="231">
        <v>2018</v>
      </c>
      <c r="MWG3235" s="231">
        <v>2018</v>
      </c>
      <c r="MWO3235" s="231">
        <v>2018</v>
      </c>
      <c r="MWW3235" s="231">
        <v>2018</v>
      </c>
      <c r="MXE3235" s="231">
        <v>2018</v>
      </c>
      <c r="MXM3235" s="231">
        <v>2018</v>
      </c>
      <c r="MXU3235" s="231">
        <v>2018</v>
      </c>
      <c r="MYC3235" s="231">
        <v>2018</v>
      </c>
      <c r="MYK3235" s="231">
        <v>2018</v>
      </c>
      <c r="MYS3235" s="231">
        <v>2018</v>
      </c>
      <c r="MZA3235" s="231">
        <v>2018</v>
      </c>
      <c r="MZI3235" s="231">
        <v>2018</v>
      </c>
      <c r="MZQ3235" s="231">
        <v>2018</v>
      </c>
      <c r="MZY3235" s="231">
        <v>2018</v>
      </c>
      <c r="NAG3235" s="231">
        <v>2018</v>
      </c>
      <c r="NAO3235" s="231">
        <v>2018</v>
      </c>
      <c r="NAW3235" s="231">
        <v>2018</v>
      </c>
      <c r="NBE3235" s="231">
        <v>2018</v>
      </c>
      <c r="NBM3235" s="231">
        <v>2018</v>
      </c>
      <c r="NBU3235" s="231">
        <v>2018</v>
      </c>
      <c r="NCC3235" s="231">
        <v>2018</v>
      </c>
      <c r="NCK3235" s="231">
        <v>2018</v>
      </c>
      <c r="NCS3235" s="231">
        <v>2018</v>
      </c>
      <c r="NDA3235" s="231">
        <v>2018</v>
      </c>
      <c r="NDI3235" s="231">
        <v>2018</v>
      </c>
      <c r="NDQ3235" s="231">
        <v>2018</v>
      </c>
      <c r="NDY3235" s="231">
        <v>2018</v>
      </c>
      <c r="NEG3235" s="231">
        <v>2018</v>
      </c>
      <c r="NEO3235" s="231">
        <v>2018</v>
      </c>
      <c r="NEW3235" s="231">
        <v>2018</v>
      </c>
      <c r="NFE3235" s="231">
        <v>2018</v>
      </c>
      <c r="NFM3235" s="231">
        <v>2018</v>
      </c>
      <c r="NFU3235" s="231">
        <v>2018</v>
      </c>
      <c r="NGC3235" s="231">
        <v>2018</v>
      </c>
      <c r="NGK3235" s="231">
        <v>2018</v>
      </c>
      <c r="NGS3235" s="231">
        <v>2018</v>
      </c>
      <c r="NHA3235" s="231">
        <v>2018</v>
      </c>
      <c r="NHI3235" s="231">
        <v>2018</v>
      </c>
      <c r="NHQ3235" s="231">
        <v>2018</v>
      </c>
      <c r="NHY3235" s="231">
        <v>2018</v>
      </c>
      <c r="NIG3235" s="231">
        <v>2018</v>
      </c>
      <c r="NIO3235" s="231">
        <v>2018</v>
      </c>
      <c r="NIW3235" s="231">
        <v>2018</v>
      </c>
      <c r="NJE3235" s="231">
        <v>2018</v>
      </c>
      <c r="NJM3235" s="231">
        <v>2018</v>
      </c>
      <c r="NJU3235" s="231">
        <v>2018</v>
      </c>
      <c r="NKC3235" s="231">
        <v>2018</v>
      </c>
      <c r="NKK3235" s="231">
        <v>2018</v>
      </c>
      <c r="NKS3235" s="231">
        <v>2018</v>
      </c>
      <c r="NLA3235" s="231">
        <v>2018</v>
      </c>
      <c r="NLI3235" s="231">
        <v>2018</v>
      </c>
      <c r="NLQ3235" s="231">
        <v>2018</v>
      </c>
      <c r="NLY3235" s="231">
        <v>2018</v>
      </c>
      <c r="NMG3235" s="231">
        <v>2018</v>
      </c>
      <c r="NMO3235" s="231">
        <v>2018</v>
      </c>
      <c r="NMW3235" s="231">
        <v>2018</v>
      </c>
      <c r="NNE3235" s="231">
        <v>2018</v>
      </c>
      <c r="NNM3235" s="231">
        <v>2018</v>
      </c>
      <c r="NNU3235" s="231">
        <v>2018</v>
      </c>
      <c r="NOC3235" s="231">
        <v>2018</v>
      </c>
      <c r="NOK3235" s="231">
        <v>2018</v>
      </c>
      <c r="NOS3235" s="231">
        <v>2018</v>
      </c>
      <c r="NPA3235" s="231">
        <v>2018</v>
      </c>
      <c r="NPI3235" s="231">
        <v>2018</v>
      </c>
      <c r="NPQ3235" s="231">
        <v>2018</v>
      </c>
      <c r="NPY3235" s="231">
        <v>2018</v>
      </c>
      <c r="NQG3235" s="231">
        <v>2018</v>
      </c>
      <c r="NQO3235" s="231">
        <v>2018</v>
      </c>
      <c r="NQW3235" s="231">
        <v>2018</v>
      </c>
      <c r="NRE3235" s="231">
        <v>2018</v>
      </c>
      <c r="NRM3235" s="231">
        <v>2018</v>
      </c>
      <c r="NRU3235" s="231">
        <v>2018</v>
      </c>
      <c r="NSC3235" s="231">
        <v>2018</v>
      </c>
      <c r="NSK3235" s="231">
        <v>2018</v>
      </c>
      <c r="NSS3235" s="231">
        <v>2018</v>
      </c>
      <c r="NTA3235" s="231">
        <v>2018</v>
      </c>
      <c r="NTI3235" s="231">
        <v>2018</v>
      </c>
      <c r="NTQ3235" s="231">
        <v>2018</v>
      </c>
      <c r="NTY3235" s="231">
        <v>2018</v>
      </c>
      <c r="NUG3235" s="231">
        <v>2018</v>
      </c>
      <c r="NUO3235" s="231">
        <v>2018</v>
      </c>
      <c r="NUW3235" s="231">
        <v>2018</v>
      </c>
      <c r="NVE3235" s="231">
        <v>2018</v>
      </c>
      <c r="NVM3235" s="231">
        <v>2018</v>
      </c>
      <c r="NVU3235" s="231">
        <v>2018</v>
      </c>
      <c r="NWC3235" s="231">
        <v>2018</v>
      </c>
      <c r="NWK3235" s="231">
        <v>2018</v>
      </c>
      <c r="NWS3235" s="231">
        <v>2018</v>
      </c>
      <c r="NXA3235" s="231">
        <v>2018</v>
      </c>
      <c r="NXI3235" s="231">
        <v>2018</v>
      </c>
      <c r="NXQ3235" s="231">
        <v>2018</v>
      </c>
      <c r="NXY3235" s="231">
        <v>2018</v>
      </c>
      <c r="NYG3235" s="231">
        <v>2018</v>
      </c>
      <c r="NYO3235" s="231">
        <v>2018</v>
      </c>
      <c r="NYW3235" s="231">
        <v>2018</v>
      </c>
      <c r="NZE3235" s="231">
        <v>2018</v>
      </c>
      <c r="NZM3235" s="231">
        <v>2018</v>
      </c>
      <c r="NZU3235" s="231">
        <v>2018</v>
      </c>
      <c r="OAC3235" s="231">
        <v>2018</v>
      </c>
      <c r="OAK3235" s="231">
        <v>2018</v>
      </c>
      <c r="OAS3235" s="231">
        <v>2018</v>
      </c>
      <c r="OBA3235" s="231">
        <v>2018</v>
      </c>
      <c r="OBI3235" s="231">
        <v>2018</v>
      </c>
      <c r="OBQ3235" s="231">
        <v>2018</v>
      </c>
      <c r="OBY3235" s="231">
        <v>2018</v>
      </c>
      <c r="OCG3235" s="231">
        <v>2018</v>
      </c>
      <c r="OCO3235" s="231">
        <v>2018</v>
      </c>
      <c r="OCW3235" s="231">
        <v>2018</v>
      </c>
      <c r="ODE3235" s="231">
        <v>2018</v>
      </c>
      <c r="ODM3235" s="231">
        <v>2018</v>
      </c>
      <c r="ODU3235" s="231">
        <v>2018</v>
      </c>
      <c r="OEC3235" s="231">
        <v>2018</v>
      </c>
      <c r="OEK3235" s="231">
        <v>2018</v>
      </c>
      <c r="OES3235" s="231">
        <v>2018</v>
      </c>
      <c r="OFA3235" s="231">
        <v>2018</v>
      </c>
      <c r="OFI3235" s="231">
        <v>2018</v>
      </c>
      <c r="OFQ3235" s="231">
        <v>2018</v>
      </c>
      <c r="OFY3235" s="231">
        <v>2018</v>
      </c>
      <c r="OGG3235" s="231">
        <v>2018</v>
      </c>
      <c r="OGO3235" s="231">
        <v>2018</v>
      </c>
      <c r="OGW3235" s="231">
        <v>2018</v>
      </c>
      <c r="OHE3235" s="231">
        <v>2018</v>
      </c>
      <c r="OHM3235" s="231">
        <v>2018</v>
      </c>
      <c r="OHU3235" s="231">
        <v>2018</v>
      </c>
      <c r="OIC3235" s="231">
        <v>2018</v>
      </c>
      <c r="OIK3235" s="231">
        <v>2018</v>
      </c>
      <c r="OIS3235" s="231">
        <v>2018</v>
      </c>
      <c r="OJA3235" s="231">
        <v>2018</v>
      </c>
      <c r="OJI3235" s="231">
        <v>2018</v>
      </c>
      <c r="OJQ3235" s="231">
        <v>2018</v>
      </c>
      <c r="OJY3235" s="231">
        <v>2018</v>
      </c>
      <c r="OKG3235" s="231">
        <v>2018</v>
      </c>
      <c r="OKO3235" s="231">
        <v>2018</v>
      </c>
      <c r="OKW3235" s="231">
        <v>2018</v>
      </c>
      <c r="OLE3235" s="231">
        <v>2018</v>
      </c>
      <c r="OLM3235" s="231">
        <v>2018</v>
      </c>
      <c r="OLU3235" s="231">
        <v>2018</v>
      </c>
      <c r="OMC3235" s="231">
        <v>2018</v>
      </c>
      <c r="OMK3235" s="231">
        <v>2018</v>
      </c>
      <c r="OMS3235" s="231">
        <v>2018</v>
      </c>
      <c r="ONA3235" s="231">
        <v>2018</v>
      </c>
      <c r="ONI3235" s="231">
        <v>2018</v>
      </c>
      <c r="ONQ3235" s="231">
        <v>2018</v>
      </c>
      <c r="ONY3235" s="231">
        <v>2018</v>
      </c>
      <c r="OOG3235" s="231">
        <v>2018</v>
      </c>
      <c r="OOO3235" s="231">
        <v>2018</v>
      </c>
      <c r="OOW3235" s="231">
        <v>2018</v>
      </c>
      <c r="OPE3235" s="231">
        <v>2018</v>
      </c>
      <c r="OPM3235" s="231">
        <v>2018</v>
      </c>
      <c r="OPU3235" s="231">
        <v>2018</v>
      </c>
      <c r="OQC3235" s="231">
        <v>2018</v>
      </c>
      <c r="OQK3235" s="231">
        <v>2018</v>
      </c>
      <c r="OQS3235" s="231">
        <v>2018</v>
      </c>
      <c r="ORA3235" s="231">
        <v>2018</v>
      </c>
      <c r="ORI3235" s="231">
        <v>2018</v>
      </c>
      <c r="ORQ3235" s="231">
        <v>2018</v>
      </c>
      <c r="ORY3235" s="231">
        <v>2018</v>
      </c>
      <c r="OSG3235" s="231">
        <v>2018</v>
      </c>
      <c r="OSO3235" s="231">
        <v>2018</v>
      </c>
      <c r="OSW3235" s="231">
        <v>2018</v>
      </c>
      <c r="OTE3235" s="231">
        <v>2018</v>
      </c>
      <c r="OTM3235" s="231">
        <v>2018</v>
      </c>
      <c r="OTU3235" s="231">
        <v>2018</v>
      </c>
      <c r="OUC3235" s="231">
        <v>2018</v>
      </c>
      <c r="OUK3235" s="231">
        <v>2018</v>
      </c>
      <c r="OUS3235" s="231">
        <v>2018</v>
      </c>
      <c r="OVA3235" s="231">
        <v>2018</v>
      </c>
      <c r="OVI3235" s="231">
        <v>2018</v>
      </c>
      <c r="OVQ3235" s="231">
        <v>2018</v>
      </c>
      <c r="OVY3235" s="231">
        <v>2018</v>
      </c>
      <c r="OWG3235" s="231">
        <v>2018</v>
      </c>
      <c r="OWO3235" s="231">
        <v>2018</v>
      </c>
      <c r="OWW3235" s="231">
        <v>2018</v>
      </c>
      <c r="OXE3235" s="231">
        <v>2018</v>
      </c>
      <c r="OXM3235" s="231">
        <v>2018</v>
      </c>
      <c r="OXU3235" s="231">
        <v>2018</v>
      </c>
      <c r="OYC3235" s="231">
        <v>2018</v>
      </c>
      <c r="OYK3235" s="231">
        <v>2018</v>
      </c>
      <c r="OYS3235" s="231">
        <v>2018</v>
      </c>
      <c r="OZA3235" s="231">
        <v>2018</v>
      </c>
      <c r="OZI3235" s="231">
        <v>2018</v>
      </c>
      <c r="OZQ3235" s="231">
        <v>2018</v>
      </c>
      <c r="OZY3235" s="231">
        <v>2018</v>
      </c>
      <c r="PAG3235" s="231">
        <v>2018</v>
      </c>
      <c r="PAO3235" s="231">
        <v>2018</v>
      </c>
      <c r="PAW3235" s="231">
        <v>2018</v>
      </c>
      <c r="PBE3235" s="231">
        <v>2018</v>
      </c>
      <c r="PBM3235" s="231">
        <v>2018</v>
      </c>
      <c r="PBU3235" s="231">
        <v>2018</v>
      </c>
      <c r="PCC3235" s="231">
        <v>2018</v>
      </c>
      <c r="PCK3235" s="231">
        <v>2018</v>
      </c>
      <c r="PCS3235" s="231">
        <v>2018</v>
      </c>
      <c r="PDA3235" s="231">
        <v>2018</v>
      </c>
      <c r="PDI3235" s="231">
        <v>2018</v>
      </c>
      <c r="PDQ3235" s="231">
        <v>2018</v>
      </c>
      <c r="PDY3235" s="231">
        <v>2018</v>
      </c>
      <c r="PEG3235" s="231">
        <v>2018</v>
      </c>
      <c r="PEO3235" s="231">
        <v>2018</v>
      </c>
      <c r="PEW3235" s="231">
        <v>2018</v>
      </c>
      <c r="PFE3235" s="231">
        <v>2018</v>
      </c>
      <c r="PFM3235" s="231">
        <v>2018</v>
      </c>
      <c r="PFU3235" s="231">
        <v>2018</v>
      </c>
      <c r="PGC3235" s="231">
        <v>2018</v>
      </c>
      <c r="PGK3235" s="231">
        <v>2018</v>
      </c>
      <c r="PGS3235" s="231">
        <v>2018</v>
      </c>
      <c r="PHA3235" s="231">
        <v>2018</v>
      </c>
      <c r="PHI3235" s="231">
        <v>2018</v>
      </c>
      <c r="PHQ3235" s="231">
        <v>2018</v>
      </c>
      <c r="PHY3235" s="231">
        <v>2018</v>
      </c>
      <c r="PIG3235" s="231">
        <v>2018</v>
      </c>
      <c r="PIO3235" s="231">
        <v>2018</v>
      </c>
      <c r="PIW3235" s="231">
        <v>2018</v>
      </c>
      <c r="PJE3235" s="231">
        <v>2018</v>
      </c>
      <c r="PJM3235" s="231">
        <v>2018</v>
      </c>
      <c r="PJU3235" s="231">
        <v>2018</v>
      </c>
      <c r="PKC3235" s="231">
        <v>2018</v>
      </c>
      <c r="PKK3235" s="231">
        <v>2018</v>
      </c>
      <c r="PKS3235" s="231">
        <v>2018</v>
      </c>
      <c r="PLA3235" s="231">
        <v>2018</v>
      </c>
      <c r="PLI3235" s="231">
        <v>2018</v>
      </c>
      <c r="PLQ3235" s="231">
        <v>2018</v>
      </c>
      <c r="PLY3235" s="231">
        <v>2018</v>
      </c>
      <c r="PMG3235" s="231">
        <v>2018</v>
      </c>
      <c r="PMO3235" s="231">
        <v>2018</v>
      </c>
      <c r="PMW3235" s="231">
        <v>2018</v>
      </c>
      <c r="PNE3235" s="231">
        <v>2018</v>
      </c>
      <c r="PNM3235" s="231">
        <v>2018</v>
      </c>
      <c r="PNU3235" s="231">
        <v>2018</v>
      </c>
      <c r="POC3235" s="231">
        <v>2018</v>
      </c>
      <c r="POK3235" s="231">
        <v>2018</v>
      </c>
      <c r="POS3235" s="231">
        <v>2018</v>
      </c>
      <c r="PPA3235" s="231">
        <v>2018</v>
      </c>
      <c r="PPI3235" s="231">
        <v>2018</v>
      </c>
      <c r="PPQ3235" s="231">
        <v>2018</v>
      </c>
      <c r="PPY3235" s="231">
        <v>2018</v>
      </c>
      <c r="PQG3235" s="231">
        <v>2018</v>
      </c>
      <c r="PQO3235" s="231">
        <v>2018</v>
      </c>
      <c r="PQW3235" s="231">
        <v>2018</v>
      </c>
      <c r="PRE3235" s="231">
        <v>2018</v>
      </c>
      <c r="PRM3235" s="231">
        <v>2018</v>
      </c>
      <c r="PRU3235" s="231">
        <v>2018</v>
      </c>
      <c r="PSC3235" s="231">
        <v>2018</v>
      </c>
      <c r="PSK3235" s="231">
        <v>2018</v>
      </c>
      <c r="PSS3235" s="231">
        <v>2018</v>
      </c>
      <c r="PTA3235" s="231">
        <v>2018</v>
      </c>
      <c r="PTI3235" s="231">
        <v>2018</v>
      </c>
      <c r="PTQ3235" s="231">
        <v>2018</v>
      </c>
      <c r="PTY3235" s="231">
        <v>2018</v>
      </c>
      <c r="PUG3235" s="231">
        <v>2018</v>
      </c>
      <c r="PUO3235" s="231">
        <v>2018</v>
      </c>
      <c r="PUW3235" s="231">
        <v>2018</v>
      </c>
      <c r="PVE3235" s="231">
        <v>2018</v>
      </c>
      <c r="PVM3235" s="231">
        <v>2018</v>
      </c>
      <c r="PVU3235" s="231">
        <v>2018</v>
      </c>
      <c r="PWC3235" s="231">
        <v>2018</v>
      </c>
      <c r="PWK3235" s="231">
        <v>2018</v>
      </c>
      <c r="PWS3235" s="231">
        <v>2018</v>
      </c>
      <c r="PXA3235" s="231">
        <v>2018</v>
      </c>
      <c r="PXI3235" s="231">
        <v>2018</v>
      </c>
      <c r="PXQ3235" s="231">
        <v>2018</v>
      </c>
      <c r="PXY3235" s="231">
        <v>2018</v>
      </c>
      <c r="PYG3235" s="231">
        <v>2018</v>
      </c>
      <c r="PYO3235" s="231">
        <v>2018</v>
      </c>
      <c r="PYW3235" s="231">
        <v>2018</v>
      </c>
      <c r="PZE3235" s="231">
        <v>2018</v>
      </c>
      <c r="PZM3235" s="231">
        <v>2018</v>
      </c>
      <c r="PZU3235" s="231">
        <v>2018</v>
      </c>
      <c r="QAC3235" s="231">
        <v>2018</v>
      </c>
      <c r="QAK3235" s="231">
        <v>2018</v>
      </c>
      <c r="QAS3235" s="231">
        <v>2018</v>
      </c>
      <c r="QBA3235" s="231">
        <v>2018</v>
      </c>
      <c r="QBI3235" s="231">
        <v>2018</v>
      </c>
      <c r="QBQ3235" s="231">
        <v>2018</v>
      </c>
      <c r="QBY3235" s="231">
        <v>2018</v>
      </c>
      <c r="QCG3235" s="231">
        <v>2018</v>
      </c>
      <c r="QCO3235" s="231">
        <v>2018</v>
      </c>
      <c r="QCW3235" s="231">
        <v>2018</v>
      </c>
      <c r="QDE3235" s="231">
        <v>2018</v>
      </c>
      <c r="QDM3235" s="231">
        <v>2018</v>
      </c>
      <c r="QDU3235" s="231">
        <v>2018</v>
      </c>
      <c r="QEC3235" s="231">
        <v>2018</v>
      </c>
      <c r="QEK3235" s="231">
        <v>2018</v>
      </c>
      <c r="QES3235" s="231">
        <v>2018</v>
      </c>
      <c r="QFA3235" s="231">
        <v>2018</v>
      </c>
      <c r="QFI3235" s="231">
        <v>2018</v>
      </c>
      <c r="QFQ3235" s="231">
        <v>2018</v>
      </c>
      <c r="QFY3235" s="231">
        <v>2018</v>
      </c>
      <c r="QGG3235" s="231">
        <v>2018</v>
      </c>
      <c r="QGO3235" s="231">
        <v>2018</v>
      </c>
      <c r="QGW3235" s="231">
        <v>2018</v>
      </c>
      <c r="QHE3235" s="231">
        <v>2018</v>
      </c>
      <c r="QHM3235" s="231">
        <v>2018</v>
      </c>
      <c r="QHU3235" s="231">
        <v>2018</v>
      </c>
      <c r="QIC3235" s="231">
        <v>2018</v>
      </c>
      <c r="QIK3235" s="231">
        <v>2018</v>
      </c>
      <c r="QIS3235" s="231">
        <v>2018</v>
      </c>
      <c r="QJA3235" s="231">
        <v>2018</v>
      </c>
      <c r="QJI3235" s="231">
        <v>2018</v>
      </c>
      <c r="QJQ3235" s="231">
        <v>2018</v>
      </c>
      <c r="QJY3235" s="231">
        <v>2018</v>
      </c>
      <c r="QKG3235" s="231">
        <v>2018</v>
      </c>
      <c r="QKO3235" s="231">
        <v>2018</v>
      </c>
      <c r="QKW3235" s="231">
        <v>2018</v>
      </c>
      <c r="QLE3235" s="231">
        <v>2018</v>
      </c>
      <c r="QLM3235" s="231">
        <v>2018</v>
      </c>
      <c r="QLU3235" s="231">
        <v>2018</v>
      </c>
      <c r="QMC3235" s="231">
        <v>2018</v>
      </c>
      <c r="QMK3235" s="231">
        <v>2018</v>
      </c>
      <c r="QMS3235" s="231">
        <v>2018</v>
      </c>
      <c r="QNA3235" s="231">
        <v>2018</v>
      </c>
      <c r="QNI3235" s="231">
        <v>2018</v>
      </c>
      <c r="QNQ3235" s="231">
        <v>2018</v>
      </c>
      <c r="QNY3235" s="231">
        <v>2018</v>
      </c>
      <c r="QOG3235" s="231">
        <v>2018</v>
      </c>
      <c r="QOO3235" s="231">
        <v>2018</v>
      </c>
      <c r="QOW3235" s="231">
        <v>2018</v>
      </c>
      <c r="QPE3235" s="231">
        <v>2018</v>
      </c>
      <c r="QPM3235" s="231">
        <v>2018</v>
      </c>
      <c r="QPU3235" s="231">
        <v>2018</v>
      </c>
      <c r="QQC3235" s="231">
        <v>2018</v>
      </c>
      <c r="QQK3235" s="231">
        <v>2018</v>
      </c>
      <c r="QQS3235" s="231">
        <v>2018</v>
      </c>
      <c r="QRA3235" s="231">
        <v>2018</v>
      </c>
      <c r="QRI3235" s="231">
        <v>2018</v>
      </c>
      <c r="QRQ3235" s="231">
        <v>2018</v>
      </c>
      <c r="QRY3235" s="231">
        <v>2018</v>
      </c>
      <c r="QSG3235" s="231">
        <v>2018</v>
      </c>
      <c r="QSO3235" s="231">
        <v>2018</v>
      </c>
      <c r="QSW3235" s="231">
        <v>2018</v>
      </c>
      <c r="QTE3235" s="231">
        <v>2018</v>
      </c>
      <c r="QTM3235" s="231">
        <v>2018</v>
      </c>
      <c r="QTU3235" s="231">
        <v>2018</v>
      </c>
      <c r="QUC3235" s="231">
        <v>2018</v>
      </c>
      <c r="QUK3235" s="231">
        <v>2018</v>
      </c>
      <c r="QUS3235" s="231">
        <v>2018</v>
      </c>
      <c r="QVA3235" s="231">
        <v>2018</v>
      </c>
      <c r="QVI3235" s="231">
        <v>2018</v>
      </c>
      <c r="QVQ3235" s="231">
        <v>2018</v>
      </c>
      <c r="QVY3235" s="231">
        <v>2018</v>
      </c>
      <c r="QWG3235" s="231">
        <v>2018</v>
      </c>
      <c r="QWO3235" s="231">
        <v>2018</v>
      </c>
      <c r="QWW3235" s="231">
        <v>2018</v>
      </c>
      <c r="QXE3235" s="231">
        <v>2018</v>
      </c>
      <c r="QXM3235" s="231">
        <v>2018</v>
      </c>
      <c r="QXU3235" s="231">
        <v>2018</v>
      </c>
      <c r="QYC3235" s="231">
        <v>2018</v>
      </c>
      <c r="QYK3235" s="231">
        <v>2018</v>
      </c>
      <c r="QYS3235" s="231">
        <v>2018</v>
      </c>
      <c r="QZA3235" s="231">
        <v>2018</v>
      </c>
      <c r="QZI3235" s="231">
        <v>2018</v>
      </c>
      <c r="QZQ3235" s="231">
        <v>2018</v>
      </c>
      <c r="QZY3235" s="231">
        <v>2018</v>
      </c>
      <c r="RAG3235" s="231">
        <v>2018</v>
      </c>
      <c r="RAO3235" s="231">
        <v>2018</v>
      </c>
      <c r="RAW3235" s="231">
        <v>2018</v>
      </c>
      <c r="RBE3235" s="231">
        <v>2018</v>
      </c>
      <c r="RBM3235" s="231">
        <v>2018</v>
      </c>
      <c r="RBU3235" s="231">
        <v>2018</v>
      </c>
      <c r="RCC3235" s="231">
        <v>2018</v>
      </c>
      <c r="RCK3235" s="231">
        <v>2018</v>
      </c>
      <c r="RCS3235" s="231">
        <v>2018</v>
      </c>
      <c r="RDA3235" s="231">
        <v>2018</v>
      </c>
      <c r="RDI3235" s="231">
        <v>2018</v>
      </c>
      <c r="RDQ3235" s="231">
        <v>2018</v>
      </c>
      <c r="RDY3235" s="231">
        <v>2018</v>
      </c>
      <c r="REG3235" s="231">
        <v>2018</v>
      </c>
      <c r="REO3235" s="231">
        <v>2018</v>
      </c>
      <c r="REW3235" s="231">
        <v>2018</v>
      </c>
      <c r="RFE3235" s="231">
        <v>2018</v>
      </c>
      <c r="RFM3235" s="231">
        <v>2018</v>
      </c>
      <c r="RFU3235" s="231">
        <v>2018</v>
      </c>
      <c r="RGC3235" s="231">
        <v>2018</v>
      </c>
      <c r="RGK3235" s="231">
        <v>2018</v>
      </c>
      <c r="RGS3235" s="231">
        <v>2018</v>
      </c>
      <c r="RHA3235" s="231">
        <v>2018</v>
      </c>
      <c r="RHI3235" s="231">
        <v>2018</v>
      </c>
      <c r="RHQ3235" s="231">
        <v>2018</v>
      </c>
      <c r="RHY3235" s="231">
        <v>2018</v>
      </c>
      <c r="RIG3235" s="231">
        <v>2018</v>
      </c>
      <c r="RIO3235" s="231">
        <v>2018</v>
      </c>
      <c r="RIW3235" s="231">
        <v>2018</v>
      </c>
      <c r="RJE3235" s="231">
        <v>2018</v>
      </c>
      <c r="RJM3235" s="231">
        <v>2018</v>
      </c>
      <c r="RJU3235" s="231">
        <v>2018</v>
      </c>
      <c r="RKC3235" s="231">
        <v>2018</v>
      </c>
      <c r="RKK3235" s="231">
        <v>2018</v>
      </c>
      <c r="RKS3235" s="231">
        <v>2018</v>
      </c>
      <c r="RLA3235" s="231">
        <v>2018</v>
      </c>
      <c r="RLI3235" s="231">
        <v>2018</v>
      </c>
      <c r="RLQ3235" s="231">
        <v>2018</v>
      </c>
      <c r="RLY3235" s="231">
        <v>2018</v>
      </c>
      <c r="RMG3235" s="231">
        <v>2018</v>
      </c>
      <c r="RMO3235" s="231">
        <v>2018</v>
      </c>
      <c r="RMW3235" s="231">
        <v>2018</v>
      </c>
      <c r="RNE3235" s="231">
        <v>2018</v>
      </c>
      <c r="RNM3235" s="231">
        <v>2018</v>
      </c>
      <c r="RNU3235" s="231">
        <v>2018</v>
      </c>
      <c r="ROC3235" s="231">
        <v>2018</v>
      </c>
      <c r="ROK3235" s="231">
        <v>2018</v>
      </c>
      <c r="ROS3235" s="231">
        <v>2018</v>
      </c>
      <c r="RPA3235" s="231">
        <v>2018</v>
      </c>
      <c r="RPI3235" s="231">
        <v>2018</v>
      </c>
      <c r="RPQ3235" s="231">
        <v>2018</v>
      </c>
      <c r="RPY3235" s="231">
        <v>2018</v>
      </c>
      <c r="RQG3235" s="231">
        <v>2018</v>
      </c>
      <c r="RQO3235" s="231">
        <v>2018</v>
      </c>
      <c r="RQW3235" s="231">
        <v>2018</v>
      </c>
      <c r="RRE3235" s="231">
        <v>2018</v>
      </c>
      <c r="RRM3235" s="231">
        <v>2018</v>
      </c>
      <c r="RRU3235" s="231">
        <v>2018</v>
      </c>
      <c r="RSC3235" s="231">
        <v>2018</v>
      </c>
      <c r="RSK3235" s="231">
        <v>2018</v>
      </c>
      <c r="RSS3235" s="231">
        <v>2018</v>
      </c>
      <c r="RTA3235" s="231">
        <v>2018</v>
      </c>
      <c r="RTI3235" s="231">
        <v>2018</v>
      </c>
      <c r="RTQ3235" s="231">
        <v>2018</v>
      </c>
      <c r="RTY3235" s="231">
        <v>2018</v>
      </c>
      <c r="RUG3235" s="231">
        <v>2018</v>
      </c>
      <c r="RUO3235" s="231">
        <v>2018</v>
      </c>
      <c r="RUW3235" s="231">
        <v>2018</v>
      </c>
      <c r="RVE3235" s="231">
        <v>2018</v>
      </c>
      <c r="RVM3235" s="231">
        <v>2018</v>
      </c>
      <c r="RVU3235" s="231">
        <v>2018</v>
      </c>
      <c r="RWC3235" s="231">
        <v>2018</v>
      </c>
      <c r="RWK3235" s="231">
        <v>2018</v>
      </c>
      <c r="RWS3235" s="231">
        <v>2018</v>
      </c>
      <c r="RXA3235" s="231">
        <v>2018</v>
      </c>
      <c r="RXI3235" s="231">
        <v>2018</v>
      </c>
      <c r="RXQ3235" s="231">
        <v>2018</v>
      </c>
      <c r="RXY3235" s="231">
        <v>2018</v>
      </c>
      <c r="RYG3235" s="231">
        <v>2018</v>
      </c>
      <c r="RYO3235" s="231">
        <v>2018</v>
      </c>
      <c r="RYW3235" s="231">
        <v>2018</v>
      </c>
      <c r="RZE3235" s="231">
        <v>2018</v>
      </c>
      <c r="RZM3235" s="231">
        <v>2018</v>
      </c>
      <c r="RZU3235" s="231">
        <v>2018</v>
      </c>
      <c r="SAC3235" s="231">
        <v>2018</v>
      </c>
      <c r="SAK3235" s="231">
        <v>2018</v>
      </c>
      <c r="SAS3235" s="231">
        <v>2018</v>
      </c>
      <c r="SBA3235" s="231">
        <v>2018</v>
      </c>
      <c r="SBI3235" s="231">
        <v>2018</v>
      </c>
      <c r="SBQ3235" s="231">
        <v>2018</v>
      </c>
      <c r="SBY3235" s="231">
        <v>2018</v>
      </c>
      <c r="SCG3235" s="231">
        <v>2018</v>
      </c>
      <c r="SCO3235" s="231">
        <v>2018</v>
      </c>
      <c r="SCW3235" s="231">
        <v>2018</v>
      </c>
      <c r="SDE3235" s="231">
        <v>2018</v>
      </c>
      <c r="SDM3235" s="231">
        <v>2018</v>
      </c>
      <c r="SDU3235" s="231">
        <v>2018</v>
      </c>
      <c r="SEC3235" s="231">
        <v>2018</v>
      </c>
      <c r="SEK3235" s="231">
        <v>2018</v>
      </c>
      <c r="SES3235" s="231">
        <v>2018</v>
      </c>
      <c r="SFA3235" s="231">
        <v>2018</v>
      </c>
      <c r="SFI3235" s="231">
        <v>2018</v>
      </c>
      <c r="SFQ3235" s="231">
        <v>2018</v>
      </c>
      <c r="SFY3235" s="231">
        <v>2018</v>
      </c>
      <c r="SGG3235" s="231">
        <v>2018</v>
      </c>
      <c r="SGO3235" s="231">
        <v>2018</v>
      </c>
      <c r="SGW3235" s="231">
        <v>2018</v>
      </c>
      <c r="SHE3235" s="231">
        <v>2018</v>
      </c>
      <c r="SHM3235" s="231">
        <v>2018</v>
      </c>
      <c r="SHU3235" s="231">
        <v>2018</v>
      </c>
      <c r="SIC3235" s="231">
        <v>2018</v>
      </c>
      <c r="SIK3235" s="231">
        <v>2018</v>
      </c>
      <c r="SIS3235" s="231">
        <v>2018</v>
      </c>
      <c r="SJA3235" s="231">
        <v>2018</v>
      </c>
      <c r="SJI3235" s="231">
        <v>2018</v>
      </c>
      <c r="SJQ3235" s="231">
        <v>2018</v>
      </c>
      <c r="SJY3235" s="231">
        <v>2018</v>
      </c>
      <c r="SKG3235" s="231">
        <v>2018</v>
      </c>
      <c r="SKO3235" s="231">
        <v>2018</v>
      </c>
      <c r="SKW3235" s="231">
        <v>2018</v>
      </c>
      <c r="SLE3235" s="231">
        <v>2018</v>
      </c>
      <c r="SLM3235" s="231">
        <v>2018</v>
      </c>
      <c r="SLU3235" s="231">
        <v>2018</v>
      </c>
      <c r="SMC3235" s="231">
        <v>2018</v>
      </c>
      <c r="SMK3235" s="231">
        <v>2018</v>
      </c>
      <c r="SMS3235" s="231">
        <v>2018</v>
      </c>
      <c r="SNA3235" s="231">
        <v>2018</v>
      </c>
      <c r="SNI3235" s="231">
        <v>2018</v>
      </c>
      <c r="SNQ3235" s="231">
        <v>2018</v>
      </c>
      <c r="SNY3235" s="231">
        <v>2018</v>
      </c>
      <c r="SOG3235" s="231">
        <v>2018</v>
      </c>
      <c r="SOO3235" s="231">
        <v>2018</v>
      </c>
      <c r="SOW3235" s="231">
        <v>2018</v>
      </c>
      <c r="SPE3235" s="231">
        <v>2018</v>
      </c>
      <c r="SPM3235" s="231">
        <v>2018</v>
      </c>
      <c r="SPU3235" s="231">
        <v>2018</v>
      </c>
      <c r="SQC3235" s="231">
        <v>2018</v>
      </c>
      <c r="SQK3235" s="231">
        <v>2018</v>
      </c>
      <c r="SQS3235" s="231">
        <v>2018</v>
      </c>
      <c r="SRA3235" s="231">
        <v>2018</v>
      </c>
      <c r="SRI3235" s="231">
        <v>2018</v>
      </c>
      <c r="SRQ3235" s="231">
        <v>2018</v>
      </c>
      <c r="SRY3235" s="231">
        <v>2018</v>
      </c>
      <c r="SSG3235" s="231">
        <v>2018</v>
      </c>
      <c r="SSO3235" s="231">
        <v>2018</v>
      </c>
      <c r="SSW3235" s="231">
        <v>2018</v>
      </c>
      <c r="STE3235" s="231">
        <v>2018</v>
      </c>
      <c r="STM3235" s="231">
        <v>2018</v>
      </c>
      <c r="STU3235" s="231">
        <v>2018</v>
      </c>
      <c r="SUC3235" s="231">
        <v>2018</v>
      </c>
      <c r="SUK3235" s="231">
        <v>2018</v>
      </c>
      <c r="SUS3235" s="231">
        <v>2018</v>
      </c>
      <c r="SVA3235" s="231">
        <v>2018</v>
      </c>
      <c r="SVI3235" s="231">
        <v>2018</v>
      </c>
      <c r="SVQ3235" s="231">
        <v>2018</v>
      </c>
      <c r="SVY3235" s="231">
        <v>2018</v>
      </c>
      <c r="SWG3235" s="231">
        <v>2018</v>
      </c>
      <c r="SWO3235" s="231">
        <v>2018</v>
      </c>
      <c r="SWW3235" s="231">
        <v>2018</v>
      </c>
      <c r="SXE3235" s="231">
        <v>2018</v>
      </c>
      <c r="SXM3235" s="231">
        <v>2018</v>
      </c>
      <c r="SXU3235" s="231">
        <v>2018</v>
      </c>
      <c r="SYC3235" s="231">
        <v>2018</v>
      </c>
      <c r="SYK3235" s="231">
        <v>2018</v>
      </c>
      <c r="SYS3235" s="231">
        <v>2018</v>
      </c>
      <c r="SZA3235" s="231">
        <v>2018</v>
      </c>
      <c r="SZI3235" s="231">
        <v>2018</v>
      </c>
      <c r="SZQ3235" s="231">
        <v>2018</v>
      </c>
      <c r="SZY3235" s="231">
        <v>2018</v>
      </c>
      <c r="TAG3235" s="231">
        <v>2018</v>
      </c>
      <c r="TAO3235" s="231">
        <v>2018</v>
      </c>
      <c r="TAW3235" s="231">
        <v>2018</v>
      </c>
      <c r="TBE3235" s="231">
        <v>2018</v>
      </c>
      <c r="TBM3235" s="231">
        <v>2018</v>
      </c>
      <c r="TBU3235" s="231">
        <v>2018</v>
      </c>
      <c r="TCC3235" s="231">
        <v>2018</v>
      </c>
      <c r="TCK3235" s="231">
        <v>2018</v>
      </c>
      <c r="TCS3235" s="231">
        <v>2018</v>
      </c>
      <c r="TDA3235" s="231">
        <v>2018</v>
      </c>
      <c r="TDI3235" s="231">
        <v>2018</v>
      </c>
      <c r="TDQ3235" s="231">
        <v>2018</v>
      </c>
      <c r="TDY3235" s="231">
        <v>2018</v>
      </c>
      <c r="TEG3235" s="231">
        <v>2018</v>
      </c>
      <c r="TEO3235" s="231">
        <v>2018</v>
      </c>
      <c r="TEW3235" s="231">
        <v>2018</v>
      </c>
      <c r="TFE3235" s="231">
        <v>2018</v>
      </c>
      <c r="TFM3235" s="231">
        <v>2018</v>
      </c>
      <c r="TFU3235" s="231">
        <v>2018</v>
      </c>
      <c r="TGC3235" s="231">
        <v>2018</v>
      </c>
      <c r="TGK3235" s="231">
        <v>2018</v>
      </c>
      <c r="TGS3235" s="231">
        <v>2018</v>
      </c>
      <c r="THA3235" s="231">
        <v>2018</v>
      </c>
      <c r="THI3235" s="231">
        <v>2018</v>
      </c>
      <c r="THQ3235" s="231">
        <v>2018</v>
      </c>
      <c r="THY3235" s="231">
        <v>2018</v>
      </c>
      <c r="TIG3235" s="231">
        <v>2018</v>
      </c>
      <c r="TIO3235" s="231">
        <v>2018</v>
      </c>
      <c r="TIW3235" s="231">
        <v>2018</v>
      </c>
      <c r="TJE3235" s="231">
        <v>2018</v>
      </c>
      <c r="TJM3235" s="231">
        <v>2018</v>
      </c>
      <c r="TJU3235" s="231">
        <v>2018</v>
      </c>
      <c r="TKC3235" s="231">
        <v>2018</v>
      </c>
      <c r="TKK3235" s="231">
        <v>2018</v>
      </c>
      <c r="TKS3235" s="231">
        <v>2018</v>
      </c>
      <c r="TLA3235" s="231">
        <v>2018</v>
      </c>
      <c r="TLI3235" s="231">
        <v>2018</v>
      </c>
      <c r="TLQ3235" s="231">
        <v>2018</v>
      </c>
      <c r="TLY3235" s="231">
        <v>2018</v>
      </c>
      <c r="TMG3235" s="231">
        <v>2018</v>
      </c>
      <c r="TMO3235" s="231">
        <v>2018</v>
      </c>
      <c r="TMW3235" s="231">
        <v>2018</v>
      </c>
      <c r="TNE3235" s="231">
        <v>2018</v>
      </c>
      <c r="TNM3235" s="231">
        <v>2018</v>
      </c>
      <c r="TNU3235" s="231">
        <v>2018</v>
      </c>
      <c r="TOC3235" s="231">
        <v>2018</v>
      </c>
      <c r="TOK3235" s="231">
        <v>2018</v>
      </c>
      <c r="TOS3235" s="231">
        <v>2018</v>
      </c>
      <c r="TPA3235" s="231">
        <v>2018</v>
      </c>
      <c r="TPI3235" s="231">
        <v>2018</v>
      </c>
      <c r="TPQ3235" s="231">
        <v>2018</v>
      </c>
      <c r="TPY3235" s="231">
        <v>2018</v>
      </c>
      <c r="TQG3235" s="231">
        <v>2018</v>
      </c>
      <c r="TQO3235" s="231">
        <v>2018</v>
      </c>
      <c r="TQW3235" s="231">
        <v>2018</v>
      </c>
      <c r="TRE3235" s="231">
        <v>2018</v>
      </c>
      <c r="TRM3235" s="231">
        <v>2018</v>
      </c>
      <c r="TRU3235" s="231">
        <v>2018</v>
      </c>
      <c r="TSC3235" s="231">
        <v>2018</v>
      </c>
      <c r="TSK3235" s="231">
        <v>2018</v>
      </c>
      <c r="TSS3235" s="231">
        <v>2018</v>
      </c>
      <c r="TTA3235" s="231">
        <v>2018</v>
      </c>
      <c r="TTI3235" s="231">
        <v>2018</v>
      </c>
      <c r="TTQ3235" s="231">
        <v>2018</v>
      </c>
      <c r="TTY3235" s="231">
        <v>2018</v>
      </c>
      <c r="TUG3235" s="231">
        <v>2018</v>
      </c>
      <c r="TUO3235" s="231">
        <v>2018</v>
      </c>
      <c r="TUW3235" s="231">
        <v>2018</v>
      </c>
      <c r="TVE3235" s="231">
        <v>2018</v>
      </c>
      <c r="TVM3235" s="231">
        <v>2018</v>
      </c>
      <c r="TVU3235" s="231">
        <v>2018</v>
      </c>
      <c r="TWC3235" s="231">
        <v>2018</v>
      </c>
      <c r="TWK3235" s="231">
        <v>2018</v>
      </c>
      <c r="TWS3235" s="231">
        <v>2018</v>
      </c>
      <c r="TXA3235" s="231">
        <v>2018</v>
      </c>
      <c r="TXI3235" s="231">
        <v>2018</v>
      </c>
      <c r="TXQ3235" s="231">
        <v>2018</v>
      </c>
      <c r="TXY3235" s="231">
        <v>2018</v>
      </c>
      <c r="TYG3235" s="231">
        <v>2018</v>
      </c>
      <c r="TYO3235" s="231">
        <v>2018</v>
      </c>
      <c r="TYW3235" s="231">
        <v>2018</v>
      </c>
      <c r="TZE3235" s="231">
        <v>2018</v>
      </c>
      <c r="TZM3235" s="231">
        <v>2018</v>
      </c>
      <c r="TZU3235" s="231">
        <v>2018</v>
      </c>
      <c r="UAC3235" s="231">
        <v>2018</v>
      </c>
      <c r="UAK3235" s="231">
        <v>2018</v>
      </c>
      <c r="UAS3235" s="231">
        <v>2018</v>
      </c>
      <c r="UBA3235" s="231">
        <v>2018</v>
      </c>
      <c r="UBI3235" s="231">
        <v>2018</v>
      </c>
      <c r="UBQ3235" s="231">
        <v>2018</v>
      </c>
      <c r="UBY3235" s="231">
        <v>2018</v>
      </c>
      <c r="UCG3235" s="231">
        <v>2018</v>
      </c>
      <c r="UCO3235" s="231">
        <v>2018</v>
      </c>
      <c r="UCW3235" s="231">
        <v>2018</v>
      </c>
      <c r="UDE3235" s="231">
        <v>2018</v>
      </c>
      <c r="UDM3235" s="231">
        <v>2018</v>
      </c>
      <c r="UDU3235" s="231">
        <v>2018</v>
      </c>
      <c r="UEC3235" s="231">
        <v>2018</v>
      </c>
      <c r="UEK3235" s="231">
        <v>2018</v>
      </c>
      <c r="UES3235" s="231">
        <v>2018</v>
      </c>
      <c r="UFA3235" s="231">
        <v>2018</v>
      </c>
      <c r="UFI3235" s="231">
        <v>2018</v>
      </c>
      <c r="UFQ3235" s="231">
        <v>2018</v>
      </c>
      <c r="UFY3235" s="231">
        <v>2018</v>
      </c>
      <c r="UGG3235" s="231">
        <v>2018</v>
      </c>
      <c r="UGO3235" s="231">
        <v>2018</v>
      </c>
      <c r="UGW3235" s="231">
        <v>2018</v>
      </c>
      <c r="UHE3235" s="231">
        <v>2018</v>
      </c>
      <c r="UHM3235" s="231">
        <v>2018</v>
      </c>
      <c r="UHU3235" s="231">
        <v>2018</v>
      </c>
      <c r="UIC3235" s="231">
        <v>2018</v>
      </c>
      <c r="UIK3235" s="231">
        <v>2018</v>
      </c>
      <c r="UIS3235" s="231">
        <v>2018</v>
      </c>
      <c r="UJA3235" s="231">
        <v>2018</v>
      </c>
      <c r="UJI3235" s="231">
        <v>2018</v>
      </c>
      <c r="UJQ3235" s="231">
        <v>2018</v>
      </c>
      <c r="UJY3235" s="231">
        <v>2018</v>
      </c>
      <c r="UKG3235" s="231">
        <v>2018</v>
      </c>
      <c r="UKO3235" s="231">
        <v>2018</v>
      </c>
      <c r="UKW3235" s="231">
        <v>2018</v>
      </c>
      <c r="ULE3235" s="231">
        <v>2018</v>
      </c>
      <c r="ULM3235" s="231">
        <v>2018</v>
      </c>
      <c r="ULU3235" s="231">
        <v>2018</v>
      </c>
      <c r="UMC3235" s="231">
        <v>2018</v>
      </c>
      <c r="UMK3235" s="231">
        <v>2018</v>
      </c>
      <c r="UMS3235" s="231">
        <v>2018</v>
      </c>
      <c r="UNA3235" s="231">
        <v>2018</v>
      </c>
      <c r="UNI3235" s="231">
        <v>2018</v>
      </c>
      <c r="UNQ3235" s="231">
        <v>2018</v>
      </c>
      <c r="UNY3235" s="231">
        <v>2018</v>
      </c>
      <c r="UOG3235" s="231">
        <v>2018</v>
      </c>
      <c r="UOO3235" s="231">
        <v>2018</v>
      </c>
      <c r="UOW3235" s="231">
        <v>2018</v>
      </c>
      <c r="UPE3235" s="231">
        <v>2018</v>
      </c>
      <c r="UPM3235" s="231">
        <v>2018</v>
      </c>
      <c r="UPU3235" s="231">
        <v>2018</v>
      </c>
      <c r="UQC3235" s="231">
        <v>2018</v>
      </c>
      <c r="UQK3235" s="231">
        <v>2018</v>
      </c>
      <c r="UQS3235" s="231">
        <v>2018</v>
      </c>
      <c r="URA3235" s="231">
        <v>2018</v>
      </c>
      <c r="URI3235" s="231">
        <v>2018</v>
      </c>
      <c r="URQ3235" s="231">
        <v>2018</v>
      </c>
      <c r="URY3235" s="231">
        <v>2018</v>
      </c>
      <c r="USG3235" s="231">
        <v>2018</v>
      </c>
      <c r="USO3235" s="231">
        <v>2018</v>
      </c>
      <c r="USW3235" s="231">
        <v>2018</v>
      </c>
      <c r="UTE3235" s="231">
        <v>2018</v>
      </c>
      <c r="UTM3235" s="231">
        <v>2018</v>
      </c>
      <c r="UTU3235" s="231">
        <v>2018</v>
      </c>
      <c r="UUC3235" s="231">
        <v>2018</v>
      </c>
      <c r="UUK3235" s="231">
        <v>2018</v>
      </c>
      <c r="UUS3235" s="231">
        <v>2018</v>
      </c>
      <c r="UVA3235" s="231">
        <v>2018</v>
      </c>
      <c r="UVI3235" s="231">
        <v>2018</v>
      </c>
      <c r="UVQ3235" s="231">
        <v>2018</v>
      </c>
      <c r="UVY3235" s="231">
        <v>2018</v>
      </c>
      <c r="UWG3235" s="231">
        <v>2018</v>
      </c>
      <c r="UWO3235" s="231">
        <v>2018</v>
      </c>
      <c r="UWW3235" s="231">
        <v>2018</v>
      </c>
      <c r="UXE3235" s="231">
        <v>2018</v>
      </c>
      <c r="UXM3235" s="231">
        <v>2018</v>
      </c>
      <c r="UXU3235" s="231">
        <v>2018</v>
      </c>
      <c r="UYC3235" s="231">
        <v>2018</v>
      </c>
      <c r="UYK3235" s="231">
        <v>2018</v>
      </c>
      <c r="UYS3235" s="231">
        <v>2018</v>
      </c>
      <c r="UZA3235" s="231">
        <v>2018</v>
      </c>
      <c r="UZI3235" s="231">
        <v>2018</v>
      </c>
      <c r="UZQ3235" s="231">
        <v>2018</v>
      </c>
      <c r="UZY3235" s="231">
        <v>2018</v>
      </c>
      <c r="VAG3235" s="231">
        <v>2018</v>
      </c>
      <c r="VAO3235" s="231">
        <v>2018</v>
      </c>
      <c r="VAW3235" s="231">
        <v>2018</v>
      </c>
      <c r="VBE3235" s="231">
        <v>2018</v>
      </c>
      <c r="VBM3235" s="231">
        <v>2018</v>
      </c>
      <c r="VBU3235" s="231">
        <v>2018</v>
      </c>
      <c r="VCC3235" s="231">
        <v>2018</v>
      </c>
      <c r="VCK3235" s="231">
        <v>2018</v>
      </c>
      <c r="VCS3235" s="231">
        <v>2018</v>
      </c>
      <c r="VDA3235" s="231">
        <v>2018</v>
      </c>
      <c r="VDI3235" s="231">
        <v>2018</v>
      </c>
      <c r="VDQ3235" s="231">
        <v>2018</v>
      </c>
      <c r="VDY3235" s="231">
        <v>2018</v>
      </c>
      <c r="VEG3235" s="231">
        <v>2018</v>
      </c>
      <c r="VEO3235" s="231">
        <v>2018</v>
      </c>
      <c r="VEW3235" s="231">
        <v>2018</v>
      </c>
      <c r="VFE3235" s="231">
        <v>2018</v>
      </c>
      <c r="VFM3235" s="231">
        <v>2018</v>
      </c>
      <c r="VFU3235" s="231">
        <v>2018</v>
      </c>
      <c r="VGC3235" s="231">
        <v>2018</v>
      </c>
      <c r="VGK3235" s="231">
        <v>2018</v>
      </c>
      <c r="VGS3235" s="231">
        <v>2018</v>
      </c>
      <c r="VHA3235" s="231">
        <v>2018</v>
      </c>
      <c r="VHI3235" s="231">
        <v>2018</v>
      </c>
      <c r="VHQ3235" s="231">
        <v>2018</v>
      </c>
      <c r="VHY3235" s="231">
        <v>2018</v>
      </c>
      <c r="VIG3235" s="231">
        <v>2018</v>
      </c>
      <c r="VIO3235" s="231">
        <v>2018</v>
      </c>
      <c r="VIW3235" s="231">
        <v>2018</v>
      </c>
      <c r="VJE3235" s="231">
        <v>2018</v>
      </c>
      <c r="VJM3235" s="231">
        <v>2018</v>
      </c>
      <c r="VJU3235" s="231">
        <v>2018</v>
      </c>
      <c r="VKC3235" s="231">
        <v>2018</v>
      </c>
      <c r="VKK3235" s="231">
        <v>2018</v>
      </c>
      <c r="VKS3235" s="231">
        <v>2018</v>
      </c>
      <c r="VLA3235" s="231">
        <v>2018</v>
      </c>
      <c r="VLI3235" s="231">
        <v>2018</v>
      </c>
      <c r="VLQ3235" s="231">
        <v>2018</v>
      </c>
      <c r="VLY3235" s="231">
        <v>2018</v>
      </c>
      <c r="VMG3235" s="231">
        <v>2018</v>
      </c>
      <c r="VMO3235" s="231">
        <v>2018</v>
      </c>
      <c r="VMW3235" s="231">
        <v>2018</v>
      </c>
      <c r="VNE3235" s="231">
        <v>2018</v>
      </c>
      <c r="VNM3235" s="231">
        <v>2018</v>
      </c>
      <c r="VNU3235" s="231">
        <v>2018</v>
      </c>
      <c r="VOC3235" s="231">
        <v>2018</v>
      </c>
      <c r="VOK3235" s="231">
        <v>2018</v>
      </c>
      <c r="VOS3235" s="231">
        <v>2018</v>
      </c>
      <c r="VPA3235" s="231">
        <v>2018</v>
      </c>
      <c r="VPI3235" s="231">
        <v>2018</v>
      </c>
      <c r="VPQ3235" s="231">
        <v>2018</v>
      </c>
      <c r="VPY3235" s="231">
        <v>2018</v>
      </c>
      <c r="VQG3235" s="231">
        <v>2018</v>
      </c>
      <c r="VQO3235" s="231">
        <v>2018</v>
      </c>
      <c r="VQW3235" s="231">
        <v>2018</v>
      </c>
      <c r="VRE3235" s="231">
        <v>2018</v>
      </c>
      <c r="VRM3235" s="231">
        <v>2018</v>
      </c>
      <c r="VRU3235" s="231">
        <v>2018</v>
      </c>
      <c r="VSC3235" s="231">
        <v>2018</v>
      </c>
      <c r="VSK3235" s="231">
        <v>2018</v>
      </c>
      <c r="VSS3235" s="231">
        <v>2018</v>
      </c>
      <c r="VTA3235" s="231">
        <v>2018</v>
      </c>
      <c r="VTI3235" s="231">
        <v>2018</v>
      </c>
      <c r="VTQ3235" s="231">
        <v>2018</v>
      </c>
      <c r="VTY3235" s="231">
        <v>2018</v>
      </c>
      <c r="VUG3235" s="231">
        <v>2018</v>
      </c>
      <c r="VUO3235" s="231">
        <v>2018</v>
      </c>
      <c r="VUW3235" s="231">
        <v>2018</v>
      </c>
      <c r="VVE3235" s="231">
        <v>2018</v>
      </c>
      <c r="VVM3235" s="231">
        <v>2018</v>
      </c>
      <c r="VVU3235" s="231">
        <v>2018</v>
      </c>
      <c r="VWC3235" s="231">
        <v>2018</v>
      </c>
      <c r="VWK3235" s="231">
        <v>2018</v>
      </c>
      <c r="VWS3235" s="231">
        <v>2018</v>
      </c>
      <c r="VXA3235" s="231">
        <v>2018</v>
      </c>
      <c r="VXI3235" s="231">
        <v>2018</v>
      </c>
      <c r="VXQ3235" s="231">
        <v>2018</v>
      </c>
      <c r="VXY3235" s="231">
        <v>2018</v>
      </c>
      <c r="VYG3235" s="231">
        <v>2018</v>
      </c>
      <c r="VYO3235" s="231">
        <v>2018</v>
      </c>
      <c r="VYW3235" s="231">
        <v>2018</v>
      </c>
      <c r="VZE3235" s="231">
        <v>2018</v>
      </c>
      <c r="VZM3235" s="231">
        <v>2018</v>
      </c>
      <c r="VZU3235" s="231">
        <v>2018</v>
      </c>
      <c r="WAC3235" s="231">
        <v>2018</v>
      </c>
      <c r="WAK3235" s="231">
        <v>2018</v>
      </c>
      <c r="WAS3235" s="231">
        <v>2018</v>
      </c>
      <c r="WBA3235" s="231">
        <v>2018</v>
      </c>
      <c r="WBI3235" s="231">
        <v>2018</v>
      </c>
      <c r="WBQ3235" s="231">
        <v>2018</v>
      </c>
      <c r="WBY3235" s="231">
        <v>2018</v>
      </c>
      <c r="WCG3235" s="231">
        <v>2018</v>
      </c>
      <c r="WCO3235" s="231">
        <v>2018</v>
      </c>
      <c r="WCW3235" s="231">
        <v>2018</v>
      </c>
      <c r="WDE3235" s="231">
        <v>2018</v>
      </c>
      <c r="WDM3235" s="231">
        <v>2018</v>
      </c>
      <c r="WDU3235" s="231">
        <v>2018</v>
      </c>
      <c r="WEC3235" s="231">
        <v>2018</v>
      </c>
      <c r="WEK3235" s="231">
        <v>2018</v>
      </c>
      <c r="WES3235" s="231">
        <v>2018</v>
      </c>
      <c r="WFA3235" s="231">
        <v>2018</v>
      </c>
      <c r="WFI3235" s="231">
        <v>2018</v>
      </c>
      <c r="WFQ3235" s="231">
        <v>2018</v>
      </c>
      <c r="WFY3235" s="231">
        <v>2018</v>
      </c>
      <c r="WGG3235" s="231">
        <v>2018</v>
      </c>
      <c r="WGO3235" s="231">
        <v>2018</v>
      </c>
      <c r="WGW3235" s="231">
        <v>2018</v>
      </c>
      <c r="WHE3235" s="231">
        <v>2018</v>
      </c>
      <c r="WHM3235" s="231">
        <v>2018</v>
      </c>
      <c r="WHU3235" s="231">
        <v>2018</v>
      </c>
      <c r="WIC3235" s="231">
        <v>2018</v>
      </c>
      <c r="WIK3235" s="231">
        <v>2018</v>
      </c>
      <c r="WIS3235" s="231">
        <v>2018</v>
      </c>
      <c r="WJA3235" s="231">
        <v>2018</v>
      </c>
      <c r="WJI3235" s="231">
        <v>2018</v>
      </c>
      <c r="WJQ3235" s="231">
        <v>2018</v>
      </c>
      <c r="WJY3235" s="231">
        <v>2018</v>
      </c>
      <c r="WKG3235" s="231">
        <v>2018</v>
      </c>
      <c r="WKO3235" s="231">
        <v>2018</v>
      </c>
      <c r="WKW3235" s="231">
        <v>2018</v>
      </c>
      <c r="WLE3235" s="231">
        <v>2018</v>
      </c>
      <c r="WLM3235" s="231">
        <v>2018</v>
      </c>
      <c r="WLU3235" s="231">
        <v>2018</v>
      </c>
      <c r="WMC3235" s="231">
        <v>2018</v>
      </c>
      <c r="WMK3235" s="231">
        <v>2018</v>
      </c>
      <c r="WMS3235" s="231">
        <v>2018</v>
      </c>
      <c r="WNA3235" s="231">
        <v>2018</v>
      </c>
      <c r="WNI3235" s="231">
        <v>2018</v>
      </c>
      <c r="WNQ3235" s="231">
        <v>2018</v>
      </c>
      <c r="WNY3235" s="231">
        <v>2018</v>
      </c>
      <c r="WOG3235" s="231">
        <v>2018</v>
      </c>
      <c r="WOO3235" s="231">
        <v>2018</v>
      </c>
      <c r="WOW3235" s="231">
        <v>2018</v>
      </c>
      <c r="WPE3235" s="231">
        <v>2018</v>
      </c>
      <c r="WPM3235" s="231">
        <v>2018</v>
      </c>
      <c r="WPU3235" s="231">
        <v>2018</v>
      </c>
      <c r="WQC3235" s="231">
        <v>2018</v>
      </c>
      <c r="WQK3235" s="231">
        <v>2018</v>
      </c>
      <c r="WQS3235" s="231">
        <v>2018</v>
      </c>
      <c r="WRA3235" s="231">
        <v>2018</v>
      </c>
      <c r="WRI3235" s="231">
        <v>2018</v>
      </c>
      <c r="WRQ3235" s="231">
        <v>2018</v>
      </c>
      <c r="WRY3235" s="231">
        <v>2018</v>
      </c>
      <c r="WSG3235" s="231">
        <v>2018</v>
      </c>
      <c r="WSO3235" s="231">
        <v>2018</v>
      </c>
      <c r="WSW3235" s="231">
        <v>2018</v>
      </c>
      <c r="WTE3235" s="231">
        <v>2018</v>
      </c>
      <c r="WTM3235" s="231">
        <v>2018</v>
      </c>
      <c r="WTU3235" s="231">
        <v>2018</v>
      </c>
      <c r="WUC3235" s="231">
        <v>2018</v>
      </c>
      <c r="WUK3235" s="231">
        <v>2018</v>
      </c>
      <c r="WUS3235" s="231">
        <v>2018</v>
      </c>
      <c r="WVA3235" s="231">
        <v>2018</v>
      </c>
      <c r="WVI3235" s="231">
        <v>2018</v>
      </c>
      <c r="WVQ3235" s="231">
        <v>2018</v>
      </c>
      <c r="WVY3235" s="231">
        <v>2018</v>
      </c>
      <c r="WWG3235" s="231">
        <v>2018</v>
      </c>
      <c r="WWO3235" s="231">
        <v>2018</v>
      </c>
      <c r="WWW3235" s="231">
        <v>2018</v>
      </c>
      <c r="WXE3235" s="231">
        <v>2018</v>
      </c>
      <c r="WXM3235" s="231">
        <v>2018</v>
      </c>
      <c r="WXU3235" s="231">
        <v>2018</v>
      </c>
      <c r="WYC3235" s="231">
        <v>2018</v>
      </c>
      <c r="WYK3235" s="231">
        <v>2018</v>
      </c>
      <c r="WYS3235" s="231">
        <v>2018</v>
      </c>
      <c r="WZA3235" s="231">
        <v>2018</v>
      </c>
      <c r="WZI3235" s="231">
        <v>2018</v>
      </c>
      <c r="WZQ3235" s="231">
        <v>2018</v>
      </c>
      <c r="WZY3235" s="231">
        <v>2018</v>
      </c>
      <c r="XAG3235" s="231">
        <v>2018</v>
      </c>
      <c r="XAO3235" s="231">
        <v>2018</v>
      </c>
      <c r="XAW3235" s="231">
        <v>2018</v>
      </c>
      <c r="XBE3235" s="231">
        <v>2018</v>
      </c>
      <c r="XBM3235" s="231">
        <v>2018</v>
      </c>
      <c r="XBU3235" s="231">
        <v>2018</v>
      </c>
      <c r="XCC3235" s="231">
        <v>2018</v>
      </c>
      <c r="XCK3235" s="231">
        <v>2018</v>
      </c>
      <c r="XCS3235" s="231">
        <v>2018</v>
      </c>
      <c r="XDA3235" s="231">
        <v>2018</v>
      </c>
      <c r="XDI3235" s="231">
        <v>2018</v>
      </c>
      <c r="XDQ3235" s="231">
        <v>2018</v>
      </c>
      <c r="XDY3235" s="231">
        <v>2018</v>
      </c>
      <c r="XEG3235" s="231">
        <v>2018</v>
      </c>
      <c r="XEO3235" s="231">
        <v>2018</v>
      </c>
      <c r="XEW3235" s="231">
        <v>2018</v>
      </c>
    </row>
    <row r="3236" spans="1:16384" ht="29" x14ac:dyDescent="0.35">
      <c r="A3236" s="235" t="s">
        <v>189</v>
      </c>
      <c r="B3236" s="112" t="s">
        <v>0</v>
      </c>
      <c r="C3236" s="112" t="s">
        <v>1</v>
      </c>
      <c r="D3236" s="112" t="s">
        <v>2</v>
      </c>
      <c r="E3236" s="112" t="s">
        <v>3</v>
      </c>
      <c r="F3236" s="112" t="s">
        <v>50</v>
      </c>
      <c r="G3236" s="112" t="s">
        <v>52</v>
      </c>
      <c r="H3236" s="112" t="s">
        <v>13</v>
      </c>
      <c r="I3236" s="112"/>
      <c r="J3236" s="112"/>
      <c r="K3236" s="112"/>
      <c r="L3236" s="112"/>
      <c r="M3236" s="112"/>
      <c r="N3236" s="112"/>
      <c r="O3236" s="112"/>
      <c r="P3236" s="112"/>
      <c r="Q3236" s="235"/>
      <c r="R3236" s="112"/>
      <c r="S3236" s="112"/>
      <c r="T3236" s="112"/>
      <c r="U3236" s="112"/>
      <c r="V3236" s="112"/>
      <c r="W3236" s="112" t="s">
        <v>52</v>
      </c>
      <c r="X3236" s="112" t="s">
        <v>13</v>
      </c>
      <c r="Y3236" s="235" t="s">
        <v>189</v>
      </c>
      <c r="Z3236" s="112" t="s">
        <v>0</v>
      </c>
      <c r="AA3236" s="112" t="s">
        <v>1</v>
      </c>
      <c r="AB3236" s="112" t="s">
        <v>2</v>
      </c>
      <c r="AC3236" s="112" t="s">
        <v>3</v>
      </c>
      <c r="AD3236" s="112" t="s">
        <v>50</v>
      </c>
      <c r="AE3236" s="112" t="s">
        <v>52</v>
      </c>
      <c r="AF3236" s="112" t="s">
        <v>13</v>
      </c>
      <c r="AG3236" s="235" t="s">
        <v>189</v>
      </c>
      <c r="AH3236" s="112" t="s">
        <v>0</v>
      </c>
      <c r="AI3236" s="112" t="s">
        <v>1</v>
      </c>
      <c r="AJ3236" s="112" t="s">
        <v>2</v>
      </c>
      <c r="AK3236" s="112" t="s">
        <v>3</v>
      </c>
      <c r="AL3236" s="112" t="s">
        <v>50</v>
      </c>
      <c r="AM3236" s="112" t="s">
        <v>52</v>
      </c>
      <c r="AN3236" s="112" t="s">
        <v>13</v>
      </c>
      <c r="AO3236" s="235" t="s">
        <v>189</v>
      </c>
      <c r="AP3236" s="112" t="s">
        <v>0</v>
      </c>
      <c r="AQ3236" s="112" t="s">
        <v>1</v>
      </c>
      <c r="AR3236" s="112" t="s">
        <v>2</v>
      </c>
      <c r="AS3236" s="112" t="s">
        <v>3</v>
      </c>
      <c r="AT3236" s="112" t="s">
        <v>50</v>
      </c>
      <c r="AU3236" s="112" t="s">
        <v>52</v>
      </c>
      <c r="AV3236" s="112" t="s">
        <v>13</v>
      </c>
      <c r="AW3236" s="235" t="s">
        <v>189</v>
      </c>
      <c r="AX3236" s="112" t="s">
        <v>0</v>
      </c>
      <c r="AY3236" s="112" t="s">
        <v>1</v>
      </c>
      <c r="AZ3236" s="112" t="s">
        <v>2</v>
      </c>
      <c r="BA3236" s="112" t="s">
        <v>3</v>
      </c>
      <c r="BB3236" s="112" t="s">
        <v>50</v>
      </c>
      <c r="BC3236" s="112" t="s">
        <v>52</v>
      </c>
      <c r="BD3236" s="112" t="s">
        <v>13</v>
      </c>
      <c r="BE3236" s="235" t="s">
        <v>189</v>
      </c>
      <c r="BF3236" s="112" t="s">
        <v>0</v>
      </c>
      <c r="BG3236" s="112" t="s">
        <v>1</v>
      </c>
      <c r="BH3236" s="112" t="s">
        <v>2</v>
      </c>
      <c r="BI3236" s="112" t="s">
        <v>3</v>
      </c>
      <c r="BJ3236" s="112" t="s">
        <v>50</v>
      </c>
      <c r="BK3236" s="112" t="s">
        <v>52</v>
      </c>
      <c r="BL3236" s="112" t="s">
        <v>13</v>
      </c>
      <c r="BM3236" s="235" t="s">
        <v>189</v>
      </c>
      <c r="BN3236" s="112" t="s">
        <v>0</v>
      </c>
      <c r="BO3236" s="112" t="s">
        <v>1</v>
      </c>
      <c r="BP3236" s="112" t="s">
        <v>2</v>
      </c>
      <c r="BQ3236" s="112" t="s">
        <v>3</v>
      </c>
      <c r="BR3236" s="112" t="s">
        <v>50</v>
      </c>
      <c r="BS3236" s="112" t="s">
        <v>52</v>
      </c>
      <c r="BT3236" s="112" t="s">
        <v>13</v>
      </c>
      <c r="BU3236" s="235" t="s">
        <v>189</v>
      </c>
      <c r="BV3236" s="112" t="s">
        <v>0</v>
      </c>
      <c r="BW3236" s="112" t="s">
        <v>1</v>
      </c>
      <c r="BX3236" s="112" t="s">
        <v>2</v>
      </c>
      <c r="BY3236" s="112" t="s">
        <v>3</v>
      </c>
      <c r="BZ3236" s="112" t="s">
        <v>50</v>
      </c>
      <c r="CA3236" s="112" t="s">
        <v>52</v>
      </c>
      <c r="CB3236" s="112" t="s">
        <v>13</v>
      </c>
      <c r="CC3236" s="235" t="s">
        <v>189</v>
      </c>
      <c r="CD3236" s="112" t="s">
        <v>0</v>
      </c>
      <c r="CE3236" s="112" t="s">
        <v>1</v>
      </c>
      <c r="CF3236" s="112" t="s">
        <v>2</v>
      </c>
      <c r="CG3236" s="112" t="s">
        <v>3</v>
      </c>
      <c r="CH3236" s="112" t="s">
        <v>50</v>
      </c>
      <c r="CI3236" s="112" t="s">
        <v>52</v>
      </c>
      <c r="CJ3236" s="112" t="s">
        <v>13</v>
      </c>
      <c r="CK3236" s="235" t="s">
        <v>189</v>
      </c>
      <c r="CL3236" s="112" t="s">
        <v>0</v>
      </c>
      <c r="CM3236" s="112" t="s">
        <v>1</v>
      </c>
      <c r="CN3236" s="112" t="s">
        <v>2</v>
      </c>
      <c r="CO3236" s="112" t="s">
        <v>3</v>
      </c>
      <c r="CP3236" s="112" t="s">
        <v>50</v>
      </c>
      <c r="CQ3236" s="112" t="s">
        <v>52</v>
      </c>
      <c r="CR3236" s="112" t="s">
        <v>13</v>
      </c>
      <c r="CS3236" s="235" t="s">
        <v>189</v>
      </c>
      <c r="CT3236" s="112" t="s">
        <v>0</v>
      </c>
      <c r="CU3236" s="112" t="s">
        <v>1</v>
      </c>
      <c r="CV3236" s="112" t="s">
        <v>2</v>
      </c>
      <c r="CW3236" s="112" t="s">
        <v>3</v>
      </c>
      <c r="CX3236" s="112" t="s">
        <v>50</v>
      </c>
      <c r="CY3236" s="112" t="s">
        <v>52</v>
      </c>
      <c r="CZ3236" s="112" t="s">
        <v>13</v>
      </c>
      <c r="DA3236" s="235" t="s">
        <v>189</v>
      </c>
      <c r="DB3236" s="112" t="s">
        <v>0</v>
      </c>
      <c r="DC3236" s="112" t="s">
        <v>1</v>
      </c>
      <c r="DD3236" s="112" t="s">
        <v>2</v>
      </c>
      <c r="DE3236" s="112" t="s">
        <v>3</v>
      </c>
      <c r="DF3236" s="112" t="s">
        <v>50</v>
      </c>
      <c r="DG3236" s="112" t="s">
        <v>52</v>
      </c>
      <c r="DH3236" s="112" t="s">
        <v>13</v>
      </c>
      <c r="DI3236" s="235" t="s">
        <v>189</v>
      </c>
      <c r="DJ3236" s="112" t="s">
        <v>0</v>
      </c>
      <c r="DK3236" s="112" t="s">
        <v>1</v>
      </c>
      <c r="DL3236" s="112" t="s">
        <v>2</v>
      </c>
      <c r="DM3236" s="112" t="s">
        <v>3</v>
      </c>
      <c r="DN3236" s="112" t="s">
        <v>50</v>
      </c>
      <c r="DO3236" s="112" t="s">
        <v>52</v>
      </c>
      <c r="DP3236" s="112" t="s">
        <v>13</v>
      </c>
      <c r="DQ3236" s="235" t="s">
        <v>189</v>
      </c>
      <c r="DR3236" s="112" t="s">
        <v>0</v>
      </c>
      <c r="DS3236" s="112" t="s">
        <v>1</v>
      </c>
      <c r="DT3236" s="112" t="s">
        <v>2</v>
      </c>
      <c r="DU3236" s="112" t="s">
        <v>3</v>
      </c>
      <c r="DV3236" s="112" t="s">
        <v>50</v>
      </c>
      <c r="DW3236" s="112" t="s">
        <v>52</v>
      </c>
      <c r="DX3236" s="112" t="s">
        <v>13</v>
      </c>
      <c r="DY3236" s="235" t="s">
        <v>189</v>
      </c>
      <c r="DZ3236" s="112" t="s">
        <v>0</v>
      </c>
      <c r="EA3236" s="112" t="s">
        <v>1</v>
      </c>
      <c r="EB3236" s="112" t="s">
        <v>2</v>
      </c>
      <c r="EC3236" s="112" t="s">
        <v>3</v>
      </c>
      <c r="ED3236" s="112" t="s">
        <v>50</v>
      </c>
      <c r="EE3236" s="112" t="s">
        <v>52</v>
      </c>
      <c r="EF3236" s="112" t="s">
        <v>13</v>
      </c>
      <c r="EG3236" s="235" t="s">
        <v>189</v>
      </c>
      <c r="EH3236" s="112" t="s">
        <v>0</v>
      </c>
      <c r="EI3236" s="112" t="s">
        <v>1</v>
      </c>
      <c r="EJ3236" s="112" t="s">
        <v>2</v>
      </c>
      <c r="EK3236" s="112" t="s">
        <v>3</v>
      </c>
      <c r="EL3236" s="112" t="s">
        <v>50</v>
      </c>
      <c r="EM3236" s="112" t="s">
        <v>52</v>
      </c>
      <c r="EN3236" s="112" t="s">
        <v>13</v>
      </c>
      <c r="EO3236" s="235" t="s">
        <v>189</v>
      </c>
      <c r="EP3236" s="112" t="s">
        <v>0</v>
      </c>
      <c r="EQ3236" s="112" t="s">
        <v>1</v>
      </c>
      <c r="ER3236" s="112" t="s">
        <v>2</v>
      </c>
      <c r="ES3236" s="112" t="s">
        <v>3</v>
      </c>
      <c r="ET3236" s="112" t="s">
        <v>50</v>
      </c>
      <c r="EU3236" s="112" t="s">
        <v>52</v>
      </c>
      <c r="EV3236" s="112" t="s">
        <v>13</v>
      </c>
      <c r="EW3236" s="235" t="s">
        <v>189</v>
      </c>
      <c r="EX3236" s="112" t="s">
        <v>0</v>
      </c>
      <c r="EY3236" s="112" t="s">
        <v>1</v>
      </c>
      <c r="EZ3236" s="112" t="s">
        <v>2</v>
      </c>
      <c r="FA3236" s="112" t="s">
        <v>3</v>
      </c>
      <c r="FB3236" s="112" t="s">
        <v>50</v>
      </c>
      <c r="FC3236" s="112" t="s">
        <v>52</v>
      </c>
      <c r="FD3236" s="112" t="s">
        <v>13</v>
      </c>
      <c r="FE3236" s="235" t="s">
        <v>189</v>
      </c>
      <c r="FF3236" s="112" t="s">
        <v>0</v>
      </c>
      <c r="FG3236" s="112" t="s">
        <v>1</v>
      </c>
      <c r="FH3236" s="112" t="s">
        <v>2</v>
      </c>
      <c r="FI3236" s="112" t="s">
        <v>3</v>
      </c>
      <c r="FJ3236" s="112" t="s">
        <v>50</v>
      </c>
      <c r="FK3236" s="112" t="s">
        <v>52</v>
      </c>
      <c r="FL3236" s="112" t="s">
        <v>13</v>
      </c>
      <c r="FM3236" s="235" t="s">
        <v>189</v>
      </c>
      <c r="FN3236" s="112" t="s">
        <v>0</v>
      </c>
      <c r="FO3236" s="112" t="s">
        <v>1</v>
      </c>
      <c r="FP3236" s="112" t="s">
        <v>2</v>
      </c>
      <c r="FQ3236" s="112" t="s">
        <v>3</v>
      </c>
      <c r="FR3236" s="112" t="s">
        <v>50</v>
      </c>
      <c r="FS3236" s="112" t="s">
        <v>52</v>
      </c>
      <c r="FT3236" s="112" t="s">
        <v>13</v>
      </c>
      <c r="FU3236" s="235" t="s">
        <v>189</v>
      </c>
      <c r="FV3236" s="112" t="s">
        <v>0</v>
      </c>
      <c r="FW3236" s="112" t="s">
        <v>1</v>
      </c>
      <c r="FX3236" s="112" t="s">
        <v>2</v>
      </c>
      <c r="FY3236" s="112" t="s">
        <v>3</v>
      </c>
      <c r="FZ3236" s="112" t="s">
        <v>50</v>
      </c>
      <c r="GA3236" s="112" t="s">
        <v>52</v>
      </c>
      <c r="GB3236" s="112" t="s">
        <v>13</v>
      </c>
      <c r="GC3236" s="235" t="s">
        <v>189</v>
      </c>
      <c r="GD3236" s="112" t="s">
        <v>0</v>
      </c>
      <c r="GE3236" s="112" t="s">
        <v>1</v>
      </c>
      <c r="GF3236" s="112" t="s">
        <v>2</v>
      </c>
      <c r="GG3236" s="112" t="s">
        <v>3</v>
      </c>
      <c r="GH3236" s="112" t="s">
        <v>50</v>
      </c>
      <c r="GI3236" s="112" t="s">
        <v>52</v>
      </c>
      <c r="GJ3236" s="112" t="s">
        <v>13</v>
      </c>
      <c r="GK3236" s="235" t="s">
        <v>189</v>
      </c>
      <c r="GL3236" s="112" t="s">
        <v>0</v>
      </c>
      <c r="GM3236" s="112" t="s">
        <v>1</v>
      </c>
      <c r="GN3236" s="112" t="s">
        <v>2</v>
      </c>
      <c r="GO3236" s="112" t="s">
        <v>3</v>
      </c>
      <c r="GP3236" s="112" t="s">
        <v>50</v>
      </c>
      <c r="GQ3236" s="112" t="s">
        <v>52</v>
      </c>
      <c r="GR3236" s="112" t="s">
        <v>13</v>
      </c>
      <c r="GS3236" s="235" t="s">
        <v>189</v>
      </c>
      <c r="GT3236" s="112" t="s">
        <v>0</v>
      </c>
      <c r="GU3236" s="112" t="s">
        <v>1</v>
      </c>
      <c r="GV3236" s="112" t="s">
        <v>2</v>
      </c>
      <c r="GW3236" s="112" t="s">
        <v>3</v>
      </c>
      <c r="GX3236" s="112" t="s">
        <v>50</v>
      </c>
      <c r="GY3236" s="112" t="s">
        <v>52</v>
      </c>
      <c r="GZ3236" s="112" t="s">
        <v>13</v>
      </c>
      <c r="HA3236" s="235" t="s">
        <v>189</v>
      </c>
      <c r="HB3236" s="112" t="s">
        <v>0</v>
      </c>
      <c r="HC3236" s="112" t="s">
        <v>1</v>
      </c>
      <c r="HD3236" s="112" t="s">
        <v>2</v>
      </c>
      <c r="HE3236" s="112" t="s">
        <v>3</v>
      </c>
      <c r="HF3236" s="112" t="s">
        <v>50</v>
      </c>
      <c r="HG3236" s="112" t="s">
        <v>52</v>
      </c>
      <c r="HH3236" s="112" t="s">
        <v>13</v>
      </c>
      <c r="HI3236" s="235" t="s">
        <v>189</v>
      </c>
      <c r="HJ3236" s="112" t="s">
        <v>0</v>
      </c>
      <c r="HK3236" s="112" t="s">
        <v>1</v>
      </c>
      <c r="HL3236" s="112" t="s">
        <v>2</v>
      </c>
      <c r="HM3236" s="112" t="s">
        <v>3</v>
      </c>
      <c r="HN3236" s="112" t="s">
        <v>50</v>
      </c>
      <c r="HO3236" s="112" t="s">
        <v>52</v>
      </c>
      <c r="HP3236" s="112" t="s">
        <v>13</v>
      </c>
      <c r="HQ3236" s="235" t="s">
        <v>189</v>
      </c>
      <c r="HR3236" s="112" t="s">
        <v>0</v>
      </c>
      <c r="HS3236" s="112" t="s">
        <v>1</v>
      </c>
      <c r="HT3236" s="112" t="s">
        <v>2</v>
      </c>
      <c r="HU3236" s="112" t="s">
        <v>3</v>
      </c>
      <c r="HV3236" s="112" t="s">
        <v>50</v>
      </c>
      <c r="HW3236" s="112" t="s">
        <v>52</v>
      </c>
      <c r="HX3236" s="112" t="s">
        <v>13</v>
      </c>
      <c r="HY3236" s="235" t="s">
        <v>189</v>
      </c>
      <c r="HZ3236" s="112" t="s">
        <v>0</v>
      </c>
      <c r="IA3236" s="112" t="s">
        <v>1</v>
      </c>
      <c r="IB3236" s="112" t="s">
        <v>2</v>
      </c>
      <c r="IC3236" s="112" t="s">
        <v>3</v>
      </c>
      <c r="ID3236" s="112" t="s">
        <v>50</v>
      </c>
      <c r="IE3236" s="112" t="s">
        <v>52</v>
      </c>
      <c r="IF3236" s="112" t="s">
        <v>13</v>
      </c>
      <c r="IG3236" s="235" t="s">
        <v>189</v>
      </c>
      <c r="IH3236" s="112" t="s">
        <v>0</v>
      </c>
      <c r="II3236" s="112" t="s">
        <v>1</v>
      </c>
      <c r="IJ3236" s="112" t="s">
        <v>2</v>
      </c>
      <c r="IK3236" s="112" t="s">
        <v>3</v>
      </c>
      <c r="IL3236" s="112" t="s">
        <v>50</v>
      </c>
      <c r="IM3236" s="112" t="s">
        <v>52</v>
      </c>
      <c r="IN3236" s="112" t="s">
        <v>13</v>
      </c>
      <c r="IO3236" s="235" t="s">
        <v>189</v>
      </c>
      <c r="IP3236" s="112" t="s">
        <v>0</v>
      </c>
      <c r="IQ3236" s="112" t="s">
        <v>1</v>
      </c>
      <c r="IR3236" s="112" t="s">
        <v>2</v>
      </c>
      <c r="IS3236" s="112" t="s">
        <v>3</v>
      </c>
      <c r="IT3236" s="112" t="s">
        <v>50</v>
      </c>
      <c r="IU3236" s="112" t="s">
        <v>52</v>
      </c>
      <c r="IV3236" s="112" t="s">
        <v>13</v>
      </c>
      <c r="IW3236" s="235" t="s">
        <v>189</v>
      </c>
      <c r="IX3236" s="112" t="s">
        <v>0</v>
      </c>
      <c r="IY3236" s="112" t="s">
        <v>1</v>
      </c>
      <c r="IZ3236" s="112" t="s">
        <v>2</v>
      </c>
      <c r="JA3236" s="112" t="s">
        <v>3</v>
      </c>
      <c r="JB3236" s="112" t="s">
        <v>50</v>
      </c>
      <c r="JC3236" s="112" t="s">
        <v>52</v>
      </c>
      <c r="JD3236" s="112" t="s">
        <v>13</v>
      </c>
      <c r="JE3236" s="235" t="s">
        <v>189</v>
      </c>
      <c r="JF3236" s="112" t="s">
        <v>0</v>
      </c>
      <c r="JG3236" s="112" t="s">
        <v>1</v>
      </c>
      <c r="JH3236" s="112" t="s">
        <v>2</v>
      </c>
      <c r="JI3236" s="112" t="s">
        <v>3</v>
      </c>
      <c r="JJ3236" s="112" t="s">
        <v>50</v>
      </c>
      <c r="JK3236" s="112" t="s">
        <v>52</v>
      </c>
      <c r="JL3236" s="112" t="s">
        <v>13</v>
      </c>
      <c r="JM3236" s="235" t="s">
        <v>189</v>
      </c>
      <c r="JN3236" s="112" t="s">
        <v>0</v>
      </c>
      <c r="JO3236" s="112" t="s">
        <v>1</v>
      </c>
      <c r="JP3236" s="112" t="s">
        <v>2</v>
      </c>
      <c r="JQ3236" s="112" t="s">
        <v>3</v>
      </c>
      <c r="JR3236" s="112" t="s">
        <v>50</v>
      </c>
      <c r="JS3236" s="112" t="s">
        <v>52</v>
      </c>
      <c r="JT3236" s="112" t="s">
        <v>13</v>
      </c>
      <c r="JU3236" s="235" t="s">
        <v>189</v>
      </c>
      <c r="JV3236" s="112" t="s">
        <v>0</v>
      </c>
      <c r="JW3236" s="112" t="s">
        <v>1</v>
      </c>
      <c r="JX3236" s="112" t="s">
        <v>2</v>
      </c>
      <c r="JY3236" s="112" t="s">
        <v>3</v>
      </c>
      <c r="JZ3236" s="112" t="s">
        <v>50</v>
      </c>
      <c r="KA3236" s="112" t="s">
        <v>52</v>
      </c>
      <c r="KB3236" s="112" t="s">
        <v>13</v>
      </c>
      <c r="KC3236" s="235" t="s">
        <v>189</v>
      </c>
      <c r="KD3236" s="112" t="s">
        <v>0</v>
      </c>
      <c r="KE3236" s="112" t="s">
        <v>1</v>
      </c>
      <c r="KF3236" s="112" t="s">
        <v>2</v>
      </c>
      <c r="KG3236" s="112" t="s">
        <v>3</v>
      </c>
      <c r="KH3236" s="112" t="s">
        <v>50</v>
      </c>
      <c r="KI3236" s="112" t="s">
        <v>52</v>
      </c>
      <c r="KJ3236" s="112" t="s">
        <v>13</v>
      </c>
      <c r="KK3236" s="235" t="s">
        <v>189</v>
      </c>
      <c r="KL3236" s="112" t="s">
        <v>0</v>
      </c>
      <c r="KM3236" s="112" t="s">
        <v>1</v>
      </c>
      <c r="KN3236" s="112" t="s">
        <v>2</v>
      </c>
      <c r="KO3236" s="112" t="s">
        <v>3</v>
      </c>
      <c r="KP3236" s="112" t="s">
        <v>50</v>
      </c>
      <c r="KQ3236" s="112" t="s">
        <v>52</v>
      </c>
      <c r="KR3236" s="112" t="s">
        <v>13</v>
      </c>
      <c r="KS3236" s="235" t="s">
        <v>189</v>
      </c>
      <c r="KT3236" s="112" t="s">
        <v>0</v>
      </c>
      <c r="KU3236" s="112" t="s">
        <v>1</v>
      </c>
      <c r="KV3236" s="112" t="s">
        <v>2</v>
      </c>
      <c r="KW3236" s="112" t="s">
        <v>3</v>
      </c>
      <c r="KX3236" s="112" t="s">
        <v>50</v>
      </c>
      <c r="KY3236" s="112" t="s">
        <v>52</v>
      </c>
      <c r="KZ3236" s="112" t="s">
        <v>13</v>
      </c>
      <c r="LA3236" s="235" t="s">
        <v>189</v>
      </c>
      <c r="LB3236" s="112" t="s">
        <v>0</v>
      </c>
      <c r="LC3236" s="112" t="s">
        <v>1</v>
      </c>
      <c r="LD3236" s="112" t="s">
        <v>2</v>
      </c>
      <c r="LE3236" s="112" t="s">
        <v>3</v>
      </c>
      <c r="LF3236" s="112" t="s">
        <v>50</v>
      </c>
      <c r="LG3236" s="112" t="s">
        <v>52</v>
      </c>
      <c r="LH3236" s="112" t="s">
        <v>13</v>
      </c>
      <c r="LI3236" s="235" t="s">
        <v>189</v>
      </c>
      <c r="LJ3236" s="112" t="s">
        <v>0</v>
      </c>
      <c r="LK3236" s="112" t="s">
        <v>1</v>
      </c>
      <c r="LL3236" s="112" t="s">
        <v>2</v>
      </c>
      <c r="LM3236" s="112" t="s">
        <v>3</v>
      </c>
      <c r="LN3236" s="112" t="s">
        <v>50</v>
      </c>
      <c r="LO3236" s="112" t="s">
        <v>52</v>
      </c>
      <c r="LP3236" s="112" t="s">
        <v>13</v>
      </c>
      <c r="LQ3236" s="235" t="s">
        <v>189</v>
      </c>
      <c r="LR3236" s="112" t="s">
        <v>0</v>
      </c>
      <c r="LS3236" s="112" t="s">
        <v>1</v>
      </c>
      <c r="LT3236" s="112" t="s">
        <v>2</v>
      </c>
      <c r="LU3236" s="112" t="s">
        <v>3</v>
      </c>
      <c r="LV3236" s="112" t="s">
        <v>50</v>
      </c>
      <c r="LW3236" s="112" t="s">
        <v>52</v>
      </c>
      <c r="LX3236" s="112" t="s">
        <v>13</v>
      </c>
      <c r="LY3236" s="235" t="s">
        <v>189</v>
      </c>
      <c r="LZ3236" s="112" t="s">
        <v>0</v>
      </c>
      <c r="MA3236" s="112" t="s">
        <v>1</v>
      </c>
      <c r="MB3236" s="112" t="s">
        <v>2</v>
      </c>
      <c r="MC3236" s="112" t="s">
        <v>3</v>
      </c>
      <c r="MD3236" s="112" t="s">
        <v>50</v>
      </c>
      <c r="ME3236" s="112" t="s">
        <v>52</v>
      </c>
      <c r="MF3236" s="112" t="s">
        <v>13</v>
      </c>
      <c r="MG3236" s="235" t="s">
        <v>189</v>
      </c>
      <c r="MH3236" s="112" t="s">
        <v>0</v>
      </c>
      <c r="MI3236" s="112" t="s">
        <v>1</v>
      </c>
      <c r="MJ3236" s="112" t="s">
        <v>2</v>
      </c>
      <c r="MK3236" s="112" t="s">
        <v>3</v>
      </c>
      <c r="ML3236" s="112" t="s">
        <v>50</v>
      </c>
      <c r="MM3236" s="112" t="s">
        <v>52</v>
      </c>
      <c r="MN3236" s="112" t="s">
        <v>13</v>
      </c>
      <c r="MO3236" s="235" t="s">
        <v>189</v>
      </c>
      <c r="MP3236" s="112" t="s">
        <v>0</v>
      </c>
      <c r="MQ3236" s="112" t="s">
        <v>1</v>
      </c>
      <c r="MR3236" s="112" t="s">
        <v>2</v>
      </c>
      <c r="MS3236" s="112" t="s">
        <v>3</v>
      </c>
      <c r="MT3236" s="112" t="s">
        <v>50</v>
      </c>
      <c r="MU3236" s="112" t="s">
        <v>52</v>
      </c>
      <c r="MV3236" s="112" t="s">
        <v>13</v>
      </c>
      <c r="MW3236" s="235" t="s">
        <v>189</v>
      </c>
      <c r="MX3236" s="112" t="s">
        <v>0</v>
      </c>
      <c r="MY3236" s="112" t="s">
        <v>1</v>
      </c>
      <c r="MZ3236" s="112" t="s">
        <v>2</v>
      </c>
      <c r="NA3236" s="112" t="s">
        <v>3</v>
      </c>
      <c r="NB3236" s="112" t="s">
        <v>50</v>
      </c>
      <c r="NC3236" s="112" t="s">
        <v>52</v>
      </c>
      <c r="ND3236" s="112" t="s">
        <v>13</v>
      </c>
      <c r="NE3236" s="235" t="s">
        <v>189</v>
      </c>
      <c r="NF3236" s="112" t="s">
        <v>0</v>
      </c>
      <c r="NG3236" s="112" t="s">
        <v>1</v>
      </c>
      <c r="NH3236" s="112" t="s">
        <v>2</v>
      </c>
      <c r="NI3236" s="112" t="s">
        <v>3</v>
      </c>
      <c r="NJ3236" s="112" t="s">
        <v>50</v>
      </c>
      <c r="NK3236" s="112" t="s">
        <v>52</v>
      </c>
      <c r="NL3236" s="112" t="s">
        <v>13</v>
      </c>
      <c r="NM3236" s="235" t="s">
        <v>189</v>
      </c>
      <c r="NN3236" s="112" t="s">
        <v>0</v>
      </c>
      <c r="NO3236" s="112" t="s">
        <v>1</v>
      </c>
      <c r="NP3236" s="112" t="s">
        <v>2</v>
      </c>
      <c r="NQ3236" s="112" t="s">
        <v>3</v>
      </c>
      <c r="NR3236" s="112" t="s">
        <v>50</v>
      </c>
      <c r="NS3236" s="112" t="s">
        <v>52</v>
      </c>
      <c r="NT3236" s="112" t="s">
        <v>13</v>
      </c>
      <c r="NU3236" s="235" t="s">
        <v>189</v>
      </c>
      <c r="NV3236" s="112" t="s">
        <v>0</v>
      </c>
      <c r="NW3236" s="112" t="s">
        <v>1</v>
      </c>
      <c r="NX3236" s="112" t="s">
        <v>2</v>
      </c>
      <c r="NY3236" s="112" t="s">
        <v>3</v>
      </c>
      <c r="NZ3236" s="112" t="s">
        <v>50</v>
      </c>
      <c r="OA3236" s="112" t="s">
        <v>52</v>
      </c>
      <c r="OB3236" s="112" t="s">
        <v>13</v>
      </c>
      <c r="OC3236" s="235" t="s">
        <v>189</v>
      </c>
      <c r="OD3236" s="112" t="s">
        <v>0</v>
      </c>
      <c r="OE3236" s="112" t="s">
        <v>1</v>
      </c>
      <c r="OF3236" s="112" t="s">
        <v>2</v>
      </c>
      <c r="OG3236" s="112" t="s">
        <v>3</v>
      </c>
      <c r="OH3236" s="112" t="s">
        <v>50</v>
      </c>
      <c r="OI3236" s="112" t="s">
        <v>52</v>
      </c>
      <c r="OJ3236" s="112" t="s">
        <v>13</v>
      </c>
      <c r="OK3236" s="235" t="s">
        <v>189</v>
      </c>
      <c r="OL3236" s="112" t="s">
        <v>0</v>
      </c>
      <c r="OM3236" s="112" t="s">
        <v>1</v>
      </c>
      <c r="ON3236" s="112" t="s">
        <v>2</v>
      </c>
      <c r="OO3236" s="112" t="s">
        <v>3</v>
      </c>
      <c r="OP3236" s="112" t="s">
        <v>50</v>
      </c>
      <c r="OQ3236" s="112" t="s">
        <v>52</v>
      </c>
      <c r="OR3236" s="112" t="s">
        <v>13</v>
      </c>
      <c r="OS3236" s="235" t="s">
        <v>189</v>
      </c>
      <c r="OT3236" s="112" t="s">
        <v>0</v>
      </c>
      <c r="OU3236" s="112" t="s">
        <v>1</v>
      </c>
      <c r="OV3236" s="112" t="s">
        <v>2</v>
      </c>
      <c r="OW3236" s="112" t="s">
        <v>3</v>
      </c>
      <c r="OX3236" s="112" t="s">
        <v>50</v>
      </c>
      <c r="OY3236" s="112" t="s">
        <v>52</v>
      </c>
      <c r="OZ3236" s="112" t="s">
        <v>13</v>
      </c>
      <c r="PA3236" s="235" t="s">
        <v>189</v>
      </c>
      <c r="PB3236" s="112" t="s">
        <v>0</v>
      </c>
      <c r="PC3236" s="112" t="s">
        <v>1</v>
      </c>
      <c r="PD3236" s="112" t="s">
        <v>2</v>
      </c>
      <c r="PE3236" s="112" t="s">
        <v>3</v>
      </c>
      <c r="PF3236" s="112" t="s">
        <v>50</v>
      </c>
      <c r="PG3236" s="112" t="s">
        <v>52</v>
      </c>
      <c r="PH3236" s="112" t="s">
        <v>13</v>
      </c>
      <c r="PI3236" s="235" t="s">
        <v>189</v>
      </c>
      <c r="PJ3236" s="112" t="s">
        <v>0</v>
      </c>
      <c r="PK3236" s="112" t="s">
        <v>1</v>
      </c>
      <c r="PL3236" s="112" t="s">
        <v>2</v>
      </c>
      <c r="PM3236" s="112" t="s">
        <v>3</v>
      </c>
      <c r="PN3236" s="112" t="s">
        <v>50</v>
      </c>
      <c r="PO3236" s="112" t="s">
        <v>52</v>
      </c>
      <c r="PP3236" s="112" t="s">
        <v>13</v>
      </c>
      <c r="PQ3236" s="235" t="s">
        <v>189</v>
      </c>
      <c r="PR3236" s="112" t="s">
        <v>0</v>
      </c>
      <c r="PS3236" s="112" t="s">
        <v>1</v>
      </c>
      <c r="PT3236" s="112" t="s">
        <v>2</v>
      </c>
      <c r="PU3236" s="112" t="s">
        <v>3</v>
      </c>
      <c r="PV3236" s="112" t="s">
        <v>50</v>
      </c>
      <c r="PW3236" s="112" t="s">
        <v>52</v>
      </c>
      <c r="PX3236" s="112" t="s">
        <v>13</v>
      </c>
      <c r="PY3236" s="235" t="s">
        <v>189</v>
      </c>
      <c r="PZ3236" s="112" t="s">
        <v>0</v>
      </c>
      <c r="QA3236" s="112" t="s">
        <v>1</v>
      </c>
      <c r="QB3236" s="112" t="s">
        <v>2</v>
      </c>
      <c r="QC3236" s="112" t="s">
        <v>3</v>
      </c>
      <c r="QD3236" s="112" t="s">
        <v>50</v>
      </c>
      <c r="QE3236" s="112" t="s">
        <v>52</v>
      </c>
      <c r="QF3236" s="112" t="s">
        <v>13</v>
      </c>
      <c r="QG3236" s="235" t="s">
        <v>189</v>
      </c>
      <c r="QH3236" s="112" t="s">
        <v>0</v>
      </c>
      <c r="QI3236" s="112" t="s">
        <v>1</v>
      </c>
      <c r="QJ3236" s="112" t="s">
        <v>2</v>
      </c>
      <c r="QK3236" s="112" t="s">
        <v>3</v>
      </c>
      <c r="QL3236" s="112" t="s">
        <v>50</v>
      </c>
      <c r="QM3236" s="112" t="s">
        <v>52</v>
      </c>
      <c r="QN3236" s="112" t="s">
        <v>13</v>
      </c>
      <c r="QO3236" s="235" t="s">
        <v>189</v>
      </c>
      <c r="QP3236" s="112" t="s">
        <v>0</v>
      </c>
      <c r="QQ3236" s="112" t="s">
        <v>1</v>
      </c>
      <c r="QR3236" s="112" t="s">
        <v>2</v>
      </c>
      <c r="QS3236" s="112" t="s">
        <v>3</v>
      </c>
      <c r="QT3236" s="112" t="s">
        <v>50</v>
      </c>
      <c r="QU3236" s="112" t="s">
        <v>52</v>
      </c>
      <c r="QV3236" s="112" t="s">
        <v>13</v>
      </c>
      <c r="QW3236" s="235" t="s">
        <v>189</v>
      </c>
      <c r="QX3236" s="112" t="s">
        <v>0</v>
      </c>
      <c r="QY3236" s="112" t="s">
        <v>1</v>
      </c>
      <c r="QZ3236" s="112" t="s">
        <v>2</v>
      </c>
      <c r="RA3236" s="112" t="s">
        <v>3</v>
      </c>
      <c r="RB3236" s="112" t="s">
        <v>50</v>
      </c>
      <c r="RC3236" s="112" t="s">
        <v>52</v>
      </c>
      <c r="RD3236" s="112" t="s">
        <v>13</v>
      </c>
      <c r="RE3236" s="235" t="s">
        <v>189</v>
      </c>
      <c r="RF3236" s="112" t="s">
        <v>0</v>
      </c>
      <c r="RG3236" s="112" t="s">
        <v>1</v>
      </c>
      <c r="RH3236" s="112" t="s">
        <v>2</v>
      </c>
      <c r="RI3236" s="112" t="s">
        <v>3</v>
      </c>
      <c r="RJ3236" s="112" t="s">
        <v>50</v>
      </c>
      <c r="RK3236" s="112" t="s">
        <v>52</v>
      </c>
      <c r="RL3236" s="112" t="s">
        <v>13</v>
      </c>
      <c r="RM3236" s="235" t="s">
        <v>189</v>
      </c>
      <c r="RN3236" s="112" t="s">
        <v>0</v>
      </c>
      <c r="RO3236" s="112" t="s">
        <v>1</v>
      </c>
      <c r="RP3236" s="112" t="s">
        <v>2</v>
      </c>
      <c r="RQ3236" s="112" t="s">
        <v>3</v>
      </c>
      <c r="RR3236" s="112" t="s">
        <v>50</v>
      </c>
      <c r="RS3236" s="112" t="s">
        <v>52</v>
      </c>
      <c r="RT3236" s="112" t="s">
        <v>13</v>
      </c>
      <c r="RU3236" s="235" t="s">
        <v>189</v>
      </c>
      <c r="RV3236" s="112" t="s">
        <v>0</v>
      </c>
      <c r="RW3236" s="112" t="s">
        <v>1</v>
      </c>
      <c r="RX3236" s="112" t="s">
        <v>2</v>
      </c>
      <c r="RY3236" s="112" t="s">
        <v>3</v>
      </c>
      <c r="RZ3236" s="112" t="s">
        <v>50</v>
      </c>
      <c r="SA3236" s="112" t="s">
        <v>52</v>
      </c>
      <c r="SB3236" s="112" t="s">
        <v>13</v>
      </c>
      <c r="SC3236" s="235" t="s">
        <v>189</v>
      </c>
      <c r="SD3236" s="112" t="s">
        <v>0</v>
      </c>
      <c r="SE3236" s="112" t="s">
        <v>1</v>
      </c>
      <c r="SF3236" s="112" t="s">
        <v>2</v>
      </c>
      <c r="SG3236" s="112" t="s">
        <v>3</v>
      </c>
      <c r="SH3236" s="112" t="s">
        <v>50</v>
      </c>
      <c r="SI3236" s="112" t="s">
        <v>52</v>
      </c>
      <c r="SJ3236" s="112" t="s">
        <v>13</v>
      </c>
      <c r="SK3236" s="235" t="s">
        <v>189</v>
      </c>
      <c r="SL3236" s="112" t="s">
        <v>0</v>
      </c>
      <c r="SM3236" s="112" t="s">
        <v>1</v>
      </c>
      <c r="SN3236" s="112" t="s">
        <v>2</v>
      </c>
      <c r="SO3236" s="112" t="s">
        <v>3</v>
      </c>
      <c r="SP3236" s="112" t="s">
        <v>50</v>
      </c>
      <c r="SQ3236" s="112" t="s">
        <v>52</v>
      </c>
      <c r="SR3236" s="112" t="s">
        <v>13</v>
      </c>
      <c r="SS3236" s="235" t="s">
        <v>189</v>
      </c>
      <c r="ST3236" s="112" t="s">
        <v>0</v>
      </c>
      <c r="SU3236" s="112" t="s">
        <v>1</v>
      </c>
      <c r="SV3236" s="112" t="s">
        <v>2</v>
      </c>
      <c r="SW3236" s="112" t="s">
        <v>3</v>
      </c>
      <c r="SX3236" s="112" t="s">
        <v>50</v>
      </c>
      <c r="SY3236" s="112" t="s">
        <v>52</v>
      </c>
      <c r="SZ3236" s="112" t="s">
        <v>13</v>
      </c>
      <c r="TA3236" s="235" t="s">
        <v>189</v>
      </c>
      <c r="TB3236" s="112" t="s">
        <v>0</v>
      </c>
      <c r="TC3236" s="112" t="s">
        <v>1</v>
      </c>
      <c r="TD3236" s="112" t="s">
        <v>2</v>
      </c>
      <c r="TE3236" s="112" t="s">
        <v>3</v>
      </c>
      <c r="TF3236" s="112" t="s">
        <v>50</v>
      </c>
      <c r="TG3236" s="112" t="s">
        <v>52</v>
      </c>
      <c r="TH3236" s="112" t="s">
        <v>13</v>
      </c>
      <c r="TI3236" s="235" t="s">
        <v>189</v>
      </c>
      <c r="TJ3236" s="112" t="s">
        <v>0</v>
      </c>
      <c r="TK3236" s="112" t="s">
        <v>1</v>
      </c>
      <c r="TL3236" s="112" t="s">
        <v>2</v>
      </c>
      <c r="TM3236" s="112" t="s">
        <v>3</v>
      </c>
      <c r="TN3236" s="112" t="s">
        <v>50</v>
      </c>
      <c r="TO3236" s="112" t="s">
        <v>52</v>
      </c>
      <c r="TP3236" s="112" t="s">
        <v>13</v>
      </c>
      <c r="TQ3236" s="235" t="s">
        <v>189</v>
      </c>
      <c r="TR3236" s="112" t="s">
        <v>0</v>
      </c>
      <c r="TS3236" s="112" t="s">
        <v>1</v>
      </c>
      <c r="TT3236" s="112" t="s">
        <v>2</v>
      </c>
      <c r="TU3236" s="112" t="s">
        <v>3</v>
      </c>
      <c r="TV3236" s="112" t="s">
        <v>50</v>
      </c>
      <c r="TW3236" s="112" t="s">
        <v>52</v>
      </c>
      <c r="TX3236" s="112" t="s">
        <v>13</v>
      </c>
      <c r="TY3236" s="235" t="s">
        <v>189</v>
      </c>
      <c r="TZ3236" s="112" t="s">
        <v>0</v>
      </c>
      <c r="UA3236" s="112" t="s">
        <v>1</v>
      </c>
      <c r="UB3236" s="112" t="s">
        <v>2</v>
      </c>
      <c r="UC3236" s="112" t="s">
        <v>3</v>
      </c>
      <c r="UD3236" s="112" t="s">
        <v>50</v>
      </c>
      <c r="UE3236" s="112" t="s">
        <v>52</v>
      </c>
      <c r="UF3236" s="112" t="s">
        <v>13</v>
      </c>
      <c r="UG3236" s="235" t="s">
        <v>189</v>
      </c>
      <c r="UH3236" s="112" t="s">
        <v>0</v>
      </c>
      <c r="UI3236" s="112" t="s">
        <v>1</v>
      </c>
      <c r="UJ3236" s="112" t="s">
        <v>2</v>
      </c>
      <c r="UK3236" s="112" t="s">
        <v>3</v>
      </c>
      <c r="UL3236" s="112" t="s">
        <v>50</v>
      </c>
      <c r="UM3236" s="112" t="s">
        <v>52</v>
      </c>
      <c r="UN3236" s="112" t="s">
        <v>13</v>
      </c>
      <c r="UO3236" s="235" t="s">
        <v>189</v>
      </c>
      <c r="UP3236" s="112" t="s">
        <v>0</v>
      </c>
      <c r="UQ3236" s="112" t="s">
        <v>1</v>
      </c>
      <c r="UR3236" s="112" t="s">
        <v>2</v>
      </c>
      <c r="US3236" s="112" t="s">
        <v>3</v>
      </c>
      <c r="UT3236" s="112" t="s">
        <v>50</v>
      </c>
      <c r="UU3236" s="112" t="s">
        <v>52</v>
      </c>
      <c r="UV3236" s="112" t="s">
        <v>13</v>
      </c>
      <c r="UW3236" s="235" t="s">
        <v>189</v>
      </c>
      <c r="UX3236" s="112" t="s">
        <v>0</v>
      </c>
      <c r="UY3236" s="112" t="s">
        <v>1</v>
      </c>
      <c r="UZ3236" s="112" t="s">
        <v>2</v>
      </c>
      <c r="VA3236" s="112" t="s">
        <v>3</v>
      </c>
      <c r="VB3236" s="112" t="s">
        <v>50</v>
      </c>
      <c r="VC3236" s="112" t="s">
        <v>52</v>
      </c>
      <c r="VD3236" s="112" t="s">
        <v>13</v>
      </c>
      <c r="VE3236" s="235" t="s">
        <v>189</v>
      </c>
      <c r="VF3236" s="112" t="s">
        <v>0</v>
      </c>
      <c r="VG3236" s="112" t="s">
        <v>1</v>
      </c>
      <c r="VH3236" s="112" t="s">
        <v>2</v>
      </c>
      <c r="VI3236" s="112" t="s">
        <v>3</v>
      </c>
      <c r="VJ3236" s="112" t="s">
        <v>50</v>
      </c>
      <c r="VK3236" s="112" t="s">
        <v>52</v>
      </c>
      <c r="VL3236" s="112" t="s">
        <v>13</v>
      </c>
      <c r="VM3236" s="235" t="s">
        <v>189</v>
      </c>
      <c r="VN3236" s="112" t="s">
        <v>0</v>
      </c>
      <c r="VO3236" s="112" t="s">
        <v>1</v>
      </c>
      <c r="VP3236" s="112" t="s">
        <v>2</v>
      </c>
      <c r="VQ3236" s="112" t="s">
        <v>3</v>
      </c>
      <c r="VR3236" s="112" t="s">
        <v>50</v>
      </c>
      <c r="VS3236" s="112" t="s">
        <v>52</v>
      </c>
      <c r="VT3236" s="112" t="s">
        <v>13</v>
      </c>
      <c r="VU3236" s="235" t="s">
        <v>189</v>
      </c>
      <c r="VV3236" s="112" t="s">
        <v>0</v>
      </c>
      <c r="VW3236" s="112" t="s">
        <v>1</v>
      </c>
      <c r="VX3236" s="112" t="s">
        <v>2</v>
      </c>
      <c r="VY3236" s="112" t="s">
        <v>3</v>
      </c>
      <c r="VZ3236" s="112" t="s">
        <v>50</v>
      </c>
      <c r="WA3236" s="112" t="s">
        <v>52</v>
      </c>
      <c r="WB3236" s="112" t="s">
        <v>13</v>
      </c>
      <c r="WC3236" s="235" t="s">
        <v>189</v>
      </c>
      <c r="WD3236" s="112" t="s">
        <v>0</v>
      </c>
      <c r="WE3236" s="112" t="s">
        <v>1</v>
      </c>
      <c r="WF3236" s="112" t="s">
        <v>2</v>
      </c>
      <c r="WG3236" s="112" t="s">
        <v>3</v>
      </c>
      <c r="WH3236" s="112" t="s">
        <v>50</v>
      </c>
      <c r="WI3236" s="112" t="s">
        <v>52</v>
      </c>
      <c r="WJ3236" s="112" t="s">
        <v>13</v>
      </c>
      <c r="WK3236" s="235" t="s">
        <v>189</v>
      </c>
      <c r="WL3236" s="112" t="s">
        <v>0</v>
      </c>
      <c r="WM3236" s="112" t="s">
        <v>1</v>
      </c>
      <c r="WN3236" s="112" t="s">
        <v>2</v>
      </c>
      <c r="WO3236" s="112" t="s">
        <v>3</v>
      </c>
      <c r="WP3236" s="112" t="s">
        <v>50</v>
      </c>
      <c r="WQ3236" s="112" t="s">
        <v>52</v>
      </c>
      <c r="WR3236" s="112" t="s">
        <v>13</v>
      </c>
      <c r="WS3236" s="235" t="s">
        <v>189</v>
      </c>
      <c r="WT3236" s="112" t="s">
        <v>0</v>
      </c>
      <c r="WU3236" s="112" t="s">
        <v>1</v>
      </c>
      <c r="WV3236" s="112" t="s">
        <v>2</v>
      </c>
      <c r="WW3236" s="112" t="s">
        <v>3</v>
      </c>
      <c r="WX3236" s="112" t="s">
        <v>50</v>
      </c>
      <c r="WY3236" s="112" t="s">
        <v>52</v>
      </c>
      <c r="WZ3236" s="112" t="s">
        <v>13</v>
      </c>
      <c r="XA3236" s="235" t="s">
        <v>189</v>
      </c>
      <c r="XB3236" s="112" t="s">
        <v>0</v>
      </c>
      <c r="XC3236" s="112" t="s">
        <v>1</v>
      </c>
      <c r="XD3236" s="112" t="s">
        <v>2</v>
      </c>
      <c r="XE3236" s="112" t="s">
        <v>3</v>
      </c>
      <c r="XF3236" s="112" t="s">
        <v>50</v>
      </c>
      <c r="XG3236" s="112" t="s">
        <v>52</v>
      </c>
      <c r="XH3236" s="112" t="s">
        <v>13</v>
      </c>
      <c r="XI3236" s="235" t="s">
        <v>189</v>
      </c>
      <c r="XJ3236" s="112" t="s">
        <v>0</v>
      </c>
      <c r="XK3236" s="112" t="s">
        <v>1</v>
      </c>
      <c r="XL3236" s="112" t="s">
        <v>2</v>
      </c>
      <c r="XM3236" s="112" t="s">
        <v>3</v>
      </c>
      <c r="XN3236" s="112" t="s">
        <v>50</v>
      </c>
      <c r="XO3236" s="112" t="s">
        <v>52</v>
      </c>
      <c r="XP3236" s="112" t="s">
        <v>13</v>
      </c>
      <c r="XQ3236" s="235" t="s">
        <v>189</v>
      </c>
      <c r="XR3236" s="112" t="s">
        <v>0</v>
      </c>
      <c r="XS3236" s="112" t="s">
        <v>1</v>
      </c>
      <c r="XT3236" s="112" t="s">
        <v>2</v>
      </c>
      <c r="XU3236" s="112" t="s">
        <v>3</v>
      </c>
      <c r="XV3236" s="112" t="s">
        <v>50</v>
      </c>
      <c r="XW3236" s="112" t="s">
        <v>52</v>
      </c>
      <c r="XX3236" s="112" t="s">
        <v>13</v>
      </c>
      <c r="XY3236" s="235" t="s">
        <v>189</v>
      </c>
      <c r="XZ3236" s="112" t="s">
        <v>0</v>
      </c>
      <c r="YA3236" s="112" t="s">
        <v>1</v>
      </c>
      <c r="YB3236" s="112" t="s">
        <v>2</v>
      </c>
      <c r="YC3236" s="112" t="s">
        <v>3</v>
      </c>
      <c r="YD3236" s="112" t="s">
        <v>50</v>
      </c>
      <c r="YE3236" s="112" t="s">
        <v>52</v>
      </c>
      <c r="YF3236" s="112" t="s">
        <v>13</v>
      </c>
      <c r="YG3236" s="235" t="s">
        <v>189</v>
      </c>
      <c r="YH3236" s="112" t="s">
        <v>0</v>
      </c>
      <c r="YI3236" s="112" t="s">
        <v>1</v>
      </c>
      <c r="YJ3236" s="112" t="s">
        <v>2</v>
      </c>
      <c r="YK3236" s="112" t="s">
        <v>3</v>
      </c>
      <c r="YL3236" s="112" t="s">
        <v>50</v>
      </c>
      <c r="YM3236" s="112" t="s">
        <v>52</v>
      </c>
      <c r="YN3236" s="112" t="s">
        <v>13</v>
      </c>
      <c r="YO3236" s="235" t="s">
        <v>189</v>
      </c>
      <c r="YP3236" s="112" t="s">
        <v>0</v>
      </c>
      <c r="YQ3236" s="112" t="s">
        <v>1</v>
      </c>
      <c r="YR3236" s="112" t="s">
        <v>2</v>
      </c>
      <c r="YS3236" s="112" t="s">
        <v>3</v>
      </c>
      <c r="YT3236" s="112" t="s">
        <v>50</v>
      </c>
      <c r="YU3236" s="112" t="s">
        <v>52</v>
      </c>
      <c r="YV3236" s="112" t="s">
        <v>13</v>
      </c>
      <c r="YW3236" s="235" t="s">
        <v>189</v>
      </c>
      <c r="YX3236" s="112" t="s">
        <v>0</v>
      </c>
      <c r="YY3236" s="112" t="s">
        <v>1</v>
      </c>
      <c r="YZ3236" s="112" t="s">
        <v>2</v>
      </c>
      <c r="ZA3236" s="112" t="s">
        <v>3</v>
      </c>
      <c r="ZB3236" s="112" t="s">
        <v>50</v>
      </c>
      <c r="ZC3236" s="112" t="s">
        <v>52</v>
      </c>
      <c r="ZD3236" s="112" t="s">
        <v>13</v>
      </c>
      <c r="ZE3236" s="235" t="s">
        <v>189</v>
      </c>
      <c r="ZF3236" s="112" t="s">
        <v>0</v>
      </c>
      <c r="ZG3236" s="112" t="s">
        <v>1</v>
      </c>
      <c r="ZH3236" s="112" t="s">
        <v>2</v>
      </c>
      <c r="ZI3236" s="112" t="s">
        <v>3</v>
      </c>
      <c r="ZJ3236" s="112" t="s">
        <v>50</v>
      </c>
      <c r="ZK3236" s="112" t="s">
        <v>52</v>
      </c>
      <c r="ZL3236" s="112" t="s">
        <v>13</v>
      </c>
      <c r="ZM3236" s="235" t="s">
        <v>189</v>
      </c>
      <c r="ZN3236" s="112" t="s">
        <v>0</v>
      </c>
      <c r="ZO3236" s="112" t="s">
        <v>1</v>
      </c>
      <c r="ZP3236" s="112" t="s">
        <v>2</v>
      </c>
      <c r="ZQ3236" s="112" t="s">
        <v>3</v>
      </c>
      <c r="ZR3236" s="112" t="s">
        <v>50</v>
      </c>
      <c r="ZS3236" s="112" t="s">
        <v>52</v>
      </c>
      <c r="ZT3236" s="112" t="s">
        <v>13</v>
      </c>
      <c r="ZU3236" s="235" t="s">
        <v>189</v>
      </c>
      <c r="ZV3236" s="112" t="s">
        <v>0</v>
      </c>
      <c r="ZW3236" s="112" t="s">
        <v>1</v>
      </c>
      <c r="ZX3236" s="112" t="s">
        <v>2</v>
      </c>
      <c r="ZY3236" s="112" t="s">
        <v>3</v>
      </c>
      <c r="ZZ3236" s="112" t="s">
        <v>50</v>
      </c>
      <c r="AAA3236" s="112" t="s">
        <v>52</v>
      </c>
      <c r="AAB3236" s="112" t="s">
        <v>13</v>
      </c>
      <c r="AAC3236" s="235" t="s">
        <v>189</v>
      </c>
      <c r="AAD3236" s="112" t="s">
        <v>0</v>
      </c>
      <c r="AAE3236" s="112" t="s">
        <v>1</v>
      </c>
      <c r="AAF3236" s="112" t="s">
        <v>2</v>
      </c>
      <c r="AAG3236" s="112" t="s">
        <v>3</v>
      </c>
      <c r="AAH3236" s="112" t="s">
        <v>50</v>
      </c>
      <c r="AAI3236" s="112" t="s">
        <v>52</v>
      </c>
      <c r="AAJ3236" s="112" t="s">
        <v>13</v>
      </c>
      <c r="AAK3236" s="235" t="s">
        <v>189</v>
      </c>
      <c r="AAL3236" s="112" t="s">
        <v>0</v>
      </c>
      <c r="AAM3236" s="112" t="s">
        <v>1</v>
      </c>
      <c r="AAN3236" s="112" t="s">
        <v>2</v>
      </c>
      <c r="AAO3236" s="112" t="s">
        <v>3</v>
      </c>
      <c r="AAP3236" s="112" t="s">
        <v>50</v>
      </c>
      <c r="AAQ3236" s="112" t="s">
        <v>52</v>
      </c>
      <c r="AAR3236" s="112" t="s">
        <v>13</v>
      </c>
      <c r="AAS3236" s="235" t="s">
        <v>189</v>
      </c>
      <c r="AAT3236" s="112" t="s">
        <v>0</v>
      </c>
      <c r="AAU3236" s="112" t="s">
        <v>1</v>
      </c>
      <c r="AAV3236" s="112" t="s">
        <v>2</v>
      </c>
      <c r="AAW3236" s="112" t="s">
        <v>3</v>
      </c>
      <c r="AAX3236" s="112" t="s">
        <v>50</v>
      </c>
      <c r="AAY3236" s="112" t="s">
        <v>52</v>
      </c>
      <c r="AAZ3236" s="112" t="s">
        <v>13</v>
      </c>
      <c r="ABA3236" s="235" t="s">
        <v>189</v>
      </c>
      <c r="ABB3236" s="112" t="s">
        <v>0</v>
      </c>
      <c r="ABC3236" s="112" t="s">
        <v>1</v>
      </c>
      <c r="ABD3236" s="112" t="s">
        <v>2</v>
      </c>
      <c r="ABE3236" s="112" t="s">
        <v>3</v>
      </c>
      <c r="ABF3236" s="112" t="s">
        <v>50</v>
      </c>
      <c r="ABG3236" s="112" t="s">
        <v>52</v>
      </c>
      <c r="ABH3236" s="112" t="s">
        <v>13</v>
      </c>
      <c r="ABI3236" s="235" t="s">
        <v>189</v>
      </c>
      <c r="ABJ3236" s="112" t="s">
        <v>0</v>
      </c>
      <c r="ABK3236" s="112" t="s">
        <v>1</v>
      </c>
      <c r="ABL3236" s="112" t="s">
        <v>2</v>
      </c>
      <c r="ABM3236" s="112" t="s">
        <v>3</v>
      </c>
      <c r="ABN3236" s="112" t="s">
        <v>50</v>
      </c>
      <c r="ABO3236" s="112" t="s">
        <v>52</v>
      </c>
      <c r="ABP3236" s="112" t="s">
        <v>13</v>
      </c>
      <c r="ABQ3236" s="235" t="s">
        <v>189</v>
      </c>
      <c r="ABR3236" s="112" t="s">
        <v>0</v>
      </c>
      <c r="ABS3236" s="112" t="s">
        <v>1</v>
      </c>
      <c r="ABT3236" s="112" t="s">
        <v>2</v>
      </c>
      <c r="ABU3236" s="112" t="s">
        <v>3</v>
      </c>
      <c r="ABV3236" s="112" t="s">
        <v>50</v>
      </c>
      <c r="ABW3236" s="112" t="s">
        <v>52</v>
      </c>
      <c r="ABX3236" s="112" t="s">
        <v>13</v>
      </c>
      <c r="ABY3236" s="235" t="s">
        <v>189</v>
      </c>
      <c r="ABZ3236" s="112" t="s">
        <v>0</v>
      </c>
      <c r="ACA3236" s="112" t="s">
        <v>1</v>
      </c>
      <c r="ACB3236" s="112" t="s">
        <v>2</v>
      </c>
      <c r="ACC3236" s="112" t="s">
        <v>3</v>
      </c>
      <c r="ACD3236" s="112" t="s">
        <v>50</v>
      </c>
      <c r="ACE3236" s="112" t="s">
        <v>52</v>
      </c>
      <c r="ACF3236" s="112" t="s">
        <v>13</v>
      </c>
      <c r="ACG3236" s="235" t="s">
        <v>189</v>
      </c>
      <c r="ACH3236" s="112" t="s">
        <v>0</v>
      </c>
      <c r="ACI3236" s="112" t="s">
        <v>1</v>
      </c>
      <c r="ACJ3236" s="112" t="s">
        <v>2</v>
      </c>
      <c r="ACK3236" s="112" t="s">
        <v>3</v>
      </c>
      <c r="ACL3236" s="112" t="s">
        <v>50</v>
      </c>
      <c r="ACM3236" s="112" t="s">
        <v>52</v>
      </c>
      <c r="ACN3236" s="112" t="s">
        <v>13</v>
      </c>
      <c r="ACO3236" s="235" t="s">
        <v>189</v>
      </c>
      <c r="ACP3236" s="112" t="s">
        <v>0</v>
      </c>
      <c r="ACQ3236" s="112" t="s">
        <v>1</v>
      </c>
      <c r="ACR3236" s="112" t="s">
        <v>2</v>
      </c>
      <c r="ACS3236" s="112" t="s">
        <v>3</v>
      </c>
      <c r="ACT3236" s="112" t="s">
        <v>50</v>
      </c>
      <c r="ACU3236" s="112" t="s">
        <v>52</v>
      </c>
      <c r="ACV3236" s="112" t="s">
        <v>13</v>
      </c>
      <c r="ACW3236" s="235" t="s">
        <v>189</v>
      </c>
      <c r="ACX3236" s="112" t="s">
        <v>0</v>
      </c>
      <c r="ACY3236" s="112" t="s">
        <v>1</v>
      </c>
      <c r="ACZ3236" s="112" t="s">
        <v>2</v>
      </c>
      <c r="ADA3236" s="112" t="s">
        <v>3</v>
      </c>
      <c r="ADB3236" s="112" t="s">
        <v>50</v>
      </c>
      <c r="ADC3236" s="112" t="s">
        <v>52</v>
      </c>
      <c r="ADD3236" s="112" t="s">
        <v>13</v>
      </c>
      <c r="ADE3236" s="235" t="s">
        <v>189</v>
      </c>
      <c r="ADF3236" s="112" t="s">
        <v>0</v>
      </c>
      <c r="ADG3236" s="112" t="s">
        <v>1</v>
      </c>
      <c r="ADH3236" s="112" t="s">
        <v>2</v>
      </c>
      <c r="ADI3236" s="112" t="s">
        <v>3</v>
      </c>
      <c r="ADJ3236" s="112" t="s">
        <v>50</v>
      </c>
      <c r="ADK3236" s="112" t="s">
        <v>52</v>
      </c>
      <c r="ADL3236" s="112" t="s">
        <v>13</v>
      </c>
      <c r="ADM3236" s="235" t="s">
        <v>189</v>
      </c>
      <c r="ADN3236" s="112" t="s">
        <v>0</v>
      </c>
      <c r="ADO3236" s="112" t="s">
        <v>1</v>
      </c>
      <c r="ADP3236" s="112" t="s">
        <v>2</v>
      </c>
      <c r="ADQ3236" s="112" t="s">
        <v>3</v>
      </c>
      <c r="ADR3236" s="112" t="s">
        <v>50</v>
      </c>
      <c r="ADS3236" s="112" t="s">
        <v>52</v>
      </c>
      <c r="ADT3236" s="112" t="s">
        <v>13</v>
      </c>
      <c r="ADU3236" s="235" t="s">
        <v>189</v>
      </c>
      <c r="ADV3236" s="112" t="s">
        <v>0</v>
      </c>
      <c r="ADW3236" s="112" t="s">
        <v>1</v>
      </c>
      <c r="ADX3236" s="112" t="s">
        <v>2</v>
      </c>
      <c r="ADY3236" s="112" t="s">
        <v>3</v>
      </c>
      <c r="ADZ3236" s="112" t="s">
        <v>50</v>
      </c>
      <c r="AEA3236" s="112" t="s">
        <v>52</v>
      </c>
      <c r="AEB3236" s="112" t="s">
        <v>13</v>
      </c>
      <c r="AEC3236" s="235" t="s">
        <v>189</v>
      </c>
      <c r="AED3236" s="112" t="s">
        <v>0</v>
      </c>
      <c r="AEE3236" s="112" t="s">
        <v>1</v>
      </c>
      <c r="AEF3236" s="112" t="s">
        <v>2</v>
      </c>
      <c r="AEG3236" s="112" t="s">
        <v>3</v>
      </c>
      <c r="AEH3236" s="112" t="s">
        <v>50</v>
      </c>
      <c r="AEI3236" s="112" t="s">
        <v>52</v>
      </c>
      <c r="AEJ3236" s="112" t="s">
        <v>13</v>
      </c>
      <c r="AEK3236" s="235" t="s">
        <v>189</v>
      </c>
      <c r="AEL3236" s="112" t="s">
        <v>0</v>
      </c>
      <c r="AEM3236" s="112" t="s">
        <v>1</v>
      </c>
      <c r="AEN3236" s="112" t="s">
        <v>2</v>
      </c>
      <c r="AEO3236" s="112" t="s">
        <v>3</v>
      </c>
      <c r="AEP3236" s="112" t="s">
        <v>50</v>
      </c>
      <c r="AEQ3236" s="112" t="s">
        <v>52</v>
      </c>
      <c r="AER3236" s="112" t="s">
        <v>13</v>
      </c>
      <c r="AES3236" s="235" t="s">
        <v>189</v>
      </c>
      <c r="AET3236" s="112" t="s">
        <v>0</v>
      </c>
      <c r="AEU3236" s="112" t="s">
        <v>1</v>
      </c>
      <c r="AEV3236" s="112" t="s">
        <v>2</v>
      </c>
      <c r="AEW3236" s="112" t="s">
        <v>3</v>
      </c>
      <c r="AEX3236" s="112" t="s">
        <v>50</v>
      </c>
      <c r="AEY3236" s="112" t="s">
        <v>52</v>
      </c>
      <c r="AEZ3236" s="112" t="s">
        <v>13</v>
      </c>
      <c r="AFA3236" s="235" t="s">
        <v>189</v>
      </c>
      <c r="AFB3236" s="112" t="s">
        <v>0</v>
      </c>
      <c r="AFC3236" s="112" t="s">
        <v>1</v>
      </c>
      <c r="AFD3236" s="112" t="s">
        <v>2</v>
      </c>
      <c r="AFE3236" s="112" t="s">
        <v>3</v>
      </c>
      <c r="AFF3236" s="112" t="s">
        <v>50</v>
      </c>
      <c r="AFG3236" s="112" t="s">
        <v>52</v>
      </c>
      <c r="AFH3236" s="112" t="s">
        <v>13</v>
      </c>
      <c r="AFI3236" s="235" t="s">
        <v>189</v>
      </c>
      <c r="AFJ3236" s="112" t="s">
        <v>0</v>
      </c>
      <c r="AFK3236" s="112" t="s">
        <v>1</v>
      </c>
      <c r="AFL3236" s="112" t="s">
        <v>2</v>
      </c>
      <c r="AFM3236" s="112" t="s">
        <v>3</v>
      </c>
      <c r="AFN3236" s="112" t="s">
        <v>50</v>
      </c>
      <c r="AFO3236" s="112" t="s">
        <v>52</v>
      </c>
      <c r="AFP3236" s="112" t="s">
        <v>13</v>
      </c>
      <c r="AFQ3236" s="235" t="s">
        <v>189</v>
      </c>
      <c r="AFR3236" s="112" t="s">
        <v>0</v>
      </c>
      <c r="AFS3236" s="112" t="s">
        <v>1</v>
      </c>
      <c r="AFT3236" s="112" t="s">
        <v>2</v>
      </c>
      <c r="AFU3236" s="112" t="s">
        <v>3</v>
      </c>
      <c r="AFV3236" s="112" t="s">
        <v>50</v>
      </c>
      <c r="AFW3236" s="112" t="s">
        <v>52</v>
      </c>
      <c r="AFX3236" s="112" t="s">
        <v>13</v>
      </c>
      <c r="AFY3236" s="235" t="s">
        <v>189</v>
      </c>
      <c r="AFZ3236" s="112" t="s">
        <v>0</v>
      </c>
      <c r="AGA3236" s="112" t="s">
        <v>1</v>
      </c>
      <c r="AGB3236" s="112" t="s">
        <v>2</v>
      </c>
      <c r="AGC3236" s="112" t="s">
        <v>3</v>
      </c>
      <c r="AGD3236" s="112" t="s">
        <v>50</v>
      </c>
      <c r="AGE3236" s="112" t="s">
        <v>52</v>
      </c>
      <c r="AGF3236" s="112" t="s">
        <v>13</v>
      </c>
      <c r="AGG3236" s="235" t="s">
        <v>189</v>
      </c>
      <c r="AGH3236" s="112" t="s">
        <v>0</v>
      </c>
      <c r="AGI3236" s="112" t="s">
        <v>1</v>
      </c>
      <c r="AGJ3236" s="112" t="s">
        <v>2</v>
      </c>
      <c r="AGK3236" s="112" t="s">
        <v>3</v>
      </c>
      <c r="AGL3236" s="112" t="s">
        <v>50</v>
      </c>
      <c r="AGM3236" s="112" t="s">
        <v>52</v>
      </c>
      <c r="AGN3236" s="112" t="s">
        <v>13</v>
      </c>
      <c r="AGO3236" s="235" t="s">
        <v>189</v>
      </c>
      <c r="AGP3236" s="112" t="s">
        <v>0</v>
      </c>
      <c r="AGQ3236" s="112" t="s">
        <v>1</v>
      </c>
      <c r="AGR3236" s="112" t="s">
        <v>2</v>
      </c>
      <c r="AGS3236" s="112" t="s">
        <v>3</v>
      </c>
      <c r="AGT3236" s="112" t="s">
        <v>50</v>
      </c>
      <c r="AGU3236" s="112" t="s">
        <v>52</v>
      </c>
      <c r="AGV3236" s="112" t="s">
        <v>13</v>
      </c>
      <c r="AGW3236" s="235" t="s">
        <v>189</v>
      </c>
      <c r="AGX3236" s="112" t="s">
        <v>0</v>
      </c>
      <c r="AGY3236" s="112" t="s">
        <v>1</v>
      </c>
      <c r="AGZ3236" s="112" t="s">
        <v>2</v>
      </c>
      <c r="AHA3236" s="112" t="s">
        <v>3</v>
      </c>
      <c r="AHB3236" s="112" t="s">
        <v>50</v>
      </c>
      <c r="AHC3236" s="112" t="s">
        <v>52</v>
      </c>
      <c r="AHD3236" s="112" t="s">
        <v>13</v>
      </c>
      <c r="AHE3236" s="235" t="s">
        <v>189</v>
      </c>
      <c r="AHF3236" s="112" t="s">
        <v>0</v>
      </c>
      <c r="AHG3236" s="112" t="s">
        <v>1</v>
      </c>
      <c r="AHH3236" s="112" t="s">
        <v>2</v>
      </c>
      <c r="AHI3236" s="112" t="s">
        <v>3</v>
      </c>
      <c r="AHJ3236" s="112" t="s">
        <v>50</v>
      </c>
      <c r="AHK3236" s="112" t="s">
        <v>52</v>
      </c>
      <c r="AHL3236" s="112" t="s">
        <v>13</v>
      </c>
      <c r="AHM3236" s="235" t="s">
        <v>189</v>
      </c>
      <c r="AHN3236" s="112" t="s">
        <v>0</v>
      </c>
      <c r="AHO3236" s="112" t="s">
        <v>1</v>
      </c>
      <c r="AHP3236" s="112" t="s">
        <v>2</v>
      </c>
      <c r="AHQ3236" s="112" t="s">
        <v>3</v>
      </c>
      <c r="AHR3236" s="112" t="s">
        <v>50</v>
      </c>
      <c r="AHS3236" s="112" t="s">
        <v>52</v>
      </c>
      <c r="AHT3236" s="112" t="s">
        <v>13</v>
      </c>
      <c r="AHU3236" s="235" t="s">
        <v>189</v>
      </c>
      <c r="AHV3236" s="112" t="s">
        <v>0</v>
      </c>
      <c r="AHW3236" s="112" t="s">
        <v>1</v>
      </c>
      <c r="AHX3236" s="112" t="s">
        <v>2</v>
      </c>
      <c r="AHY3236" s="112" t="s">
        <v>3</v>
      </c>
      <c r="AHZ3236" s="112" t="s">
        <v>50</v>
      </c>
      <c r="AIA3236" s="112" t="s">
        <v>52</v>
      </c>
      <c r="AIB3236" s="112" t="s">
        <v>13</v>
      </c>
      <c r="AIC3236" s="235" t="s">
        <v>189</v>
      </c>
      <c r="AID3236" s="112" t="s">
        <v>0</v>
      </c>
      <c r="AIE3236" s="112" t="s">
        <v>1</v>
      </c>
      <c r="AIF3236" s="112" t="s">
        <v>2</v>
      </c>
      <c r="AIG3236" s="112" t="s">
        <v>3</v>
      </c>
      <c r="AIH3236" s="112" t="s">
        <v>50</v>
      </c>
      <c r="AII3236" s="112" t="s">
        <v>52</v>
      </c>
      <c r="AIJ3236" s="112" t="s">
        <v>13</v>
      </c>
      <c r="AIK3236" s="235" t="s">
        <v>189</v>
      </c>
      <c r="AIL3236" s="112" t="s">
        <v>0</v>
      </c>
      <c r="AIM3236" s="112" t="s">
        <v>1</v>
      </c>
      <c r="AIN3236" s="112" t="s">
        <v>2</v>
      </c>
      <c r="AIO3236" s="112" t="s">
        <v>3</v>
      </c>
      <c r="AIP3236" s="112" t="s">
        <v>50</v>
      </c>
      <c r="AIQ3236" s="112" t="s">
        <v>52</v>
      </c>
      <c r="AIR3236" s="112" t="s">
        <v>13</v>
      </c>
      <c r="AIS3236" s="235" t="s">
        <v>189</v>
      </c>
      <c r="AIT3236" s="112" t="s">
        <v>0</v>
      </c>
      <c r="AIU3236" s="112" t="s">
        <v>1</v>
      </c>
      <c r="AIV3236" s="112" t="s">
        <v>2</v>
      </c>
      <c r="AIW3236" s="112" t="s">
        <v>3</v>
      </c>
      <c r="AIX3236" s="112" t="s">
        <v>50</v>
      </c>
      <c r="AIY3236" s="112" t="s">
        <v>52</v>
      </c>
      <c r="AIZ3236" s="112" t="s">
        <v>13</v>
      </c>
      <c r="AJA3236" s="235" t="s">
        <v>189</v>
      </c>
      <c r="AJB3236" s="112" t="s">
        <v>0</v>
      </c>
      <c r="AJC3236" s="112" t="s">
        <v>1</v>
      </c>
      <c r="AJD3236" s="112" t="s">
        <v>2</v>
      </c>
      <c r="AJE3236" s="112" t="s">
        <v>3</v>
      </c>
      <c r="AJF3236" s="112" t="s">
        <v>50</v>
      </c>
      <c r="AJG3236" s="112" t="s">
        <v>52</v>
      </c>
      <c r="AJH3236" s="112" t="s">
        <v>13</v>
      </c>
      <c r="AJI3236" s="235" t="s">
        <v>189</v>
      </c>
      <c r="AJJ3236" s="112" t="s">
        <v>0</v>
      </c>
      <c r="AJK3236" s="112" t="s">
        <v>1</v>
      </c>
      <c r="AJL3236" s="112" t="s">
        <v>2</v>
      </c>
      <c r="AJM3236" s="112" t="s">
        <v>3</v>
      </c>
      <c r="AJN3236" s="112" t="s">
        <v>50</v>
      </c>
      <c r="AJO3236" s="112" t="s">
        <v>52</v>
      </c>
      <c r="AJP3236" s="112" t="s">
        <v>13</v>
      </c>
      <c r="AJQ3236" s="235" t="s">
        <v>189</v>
      </c>
      <c r="AJR3236" s="112" t="s">
        <v>0</v>
      </c>
      <c r="AJS3236" s="112" t="s">
        <v>1</v>
      </c>
      <c r="AJT3236" s="112" t="s">
        <v>2</v>
      </c>
      <c r="AJU3236" s="112" t="s">
        <v>3</v>
      </c>
      <c r="AJV3236" s="112" t="s">
        <v>50</v>
      </c>
      <c r="AJW3236" s="112" t="s">
        <v>52</v>
      </c>
      <c r="AJX3236" s="112" t="s">
        <v>13</v>
      </c>
      <c r="AJY3236" s="235" t="s">
        <v>189</v>
      </c>
      <c r="AJZ3236" s="112" t="s">
        <v>0</v>
      </c>
      <c r="AKA3236" s="112" t="s">
        <v>1</v>
      </c>
      <c r="AKB3236" s="112" t="s">
        <v>2</v>
      </c>
      <c r="AKC3236" s="112" t="s">
        <v>3</v>
      </c>
      <c r="AKD3236" s="112" t="s">
        <v>50</v>
      </c>
      <c r="AKE3236" s="112" t="s">
        <v>52</v>
      </c>
      <c r="AKF3236" s="112" t="s">
        <v>13</v>
      </c>
      <c r="AKG3236" s="235" t="s">
        <v>189</v>
      </c>
      <c r="AKH3236" s="112" t="s">
        <v>0</v>
      </c>
      <c r="AKI3236" s="112" t="s">
        <v>1</v>
      </c>
      <c r="AKJ3236" s="112" t="s">
        <v>2</v>
      </c>
      <c r="AKK3236" s="112" t="s">
        <v>3</v>
      </c>
      <c r="AKL3236" s="112" t="s">
        <v>50</v>
      </c>
      <c r="AKM3236" s="112" t="s">
        <v>52</v>
      </c>
      <c r="AKN3236" s="112" t="s">
        <v>13</v>
      </c>
      <c r="AKO3236" s="235" t="s">
        <v>189</v>
      </c>
      <c r="AKP3236" s="112" t="s">
        <v>0</v>
      </c>
      <c r="AKQ3236" s="112" t="s">
        <v>1</v>
      </c>
      <c r="AKR3236" s="112" t="s">
        <v>2</v>
      </c>
      <c r="AKS3236" s="112" t="s">
        <v>3</v>
      </c>
      <c r="AKT3236" s="112" t="s">
        <v>50</v>
      </c>
      <c r="AKU3236" s="112" t="s">
        <v>52</v>
      </c>
      <c r="AKV3236" s="112" t="s">
        <v>13</v>
      </c>
      <c r="AKW3236" s="235" t="s">
        <v>189</v>
      </c>
      <c r="AKX3236" s="112" t="s">
        <v>0</v>
      </c>
      <c r="AKY3236" s="112" t="s">
        <v>1</v>
      </c>
      <c r="AKZ3236" s="112" t="s">
        <v>2</v>
      </c>
      <c r="ALA3236" s="112" t="s">
        <v>3</v>
      </c>
      <c r="ALB3236" s="112" t="s">
        <v>50</v>
      </c>
      <c r="ALC3236" s="112" t="s">
        <v>52</v>
      </c>
      <c r="ALD3236" s="112" t="s">
        <v>13</v>
      </c>
      <c r="ALE3236" s="235" t="s">
        <v>189</v>
      </c>
      <c r="ALF3236" s="112" t="s">
        <v>0</v>
      </c>
      <c r="ALG3236" s="112" t="s">
        <v>1</v>
      </c>
      <c r="ALH3236" s="112" t="s">
        <v>2</v>
      </c>
      <c r="ALI3236" s="112" t="s">
        <v>3</v>
      </c>
      <c r="ALJ3236" s="112" t="s">
        <v>50</v>
      </c>
      <c r="ALK3236" s="112" t="s">
        <v>52</v>
      </c>
      <c r="ALL3236" s="112" t="s">
        <v>13</v>
      </c>
      <c r="ALM3236" s="235" t="s">
        <v>189</v>
      </c>
      <c r="ALN3236" s="112" t="s">
        <v>0</v>
      </c>
      <c r="ALO3236" s="112" t="s">
        <v>1</v>
      </c>
      <c r="ALP3236" s="112" t="s">
        <v>2</v>
      </c>
      <c r="ALQ3236" s="112" t="s">
        <v>3</v>
      </c>
      <c r="ALR3236" s="112" t="s">
        <v>50</v>
      </c>
      <c r="ALS3236" s="112" t="s">
        <v>52</v>
      </c>
      <c r="ALT3236" s="112" t="s">
        <v>13</v>
      </c>
      <c r="ALU3236" s="235" t="s">
        <v>189</v>
      </c>
      <c r="ALV3236" s="112" t="s">
        <v>0</v>
      </c>
      <c r="ALW3236" s="112" t="s">
        <v>1</v>
      </c>
      <c r="ALX3236" s="112" t="s">
        <v>2</v>
      </c>
      <c r="ALY3236" s="112" t="s">
        <v>3</v>
      </c>
      <c r="ALZ3236" s="112" t="s">
        <v>50</v>
      </c>
      <c r="AMA3236" s="112" t="s">
        <v>52</v>
      </c>
      <c r="AMB3236" s="112" t="s">
        <v>13</v>
      </c>
      <c r="AMC3236" s="235" t="s">
        <v>189</v>
      </c>
      <c r="AMD3236" s="112" t="s">
        <v>0</v>
      </c>
      <c r="AME3236" s="112" t="s">
        <v>1</v>
      </c>
      <c r="AMF3236" s="112" t="s">
        <v>2</v>
      </c>
      <c r="AMG3236" s="112" t="s">
        <v>3</v>
      </c>
      <c r="AMH3236" s="112" t="s">
        <v>50</v>
      </c>
      <c r="AMI3236" s="112" t="s">
        <v>52</v>
      </c>
      <c r="AMJ3236" s="112" t="s">
        <v>13</v>
      </c>
      <c r="AMK3236" s="235" t="s">
        <v>189</v>
      </c>
      <c r="AML3236" s="112" t="s">
        <v>0</v>
      </c>
      <c r="AMM3236" s="112" t="s">
        <v>1</v>
      </c>
      <c r="AMN3236" s="112" t="s">
        <v>2</v>
      </c>
      <c r="AMO3236" s="112" t="s">
        <v>3</v>
      </c>
      <c r="AMP3236" s="112" t="s">
        <v>50</v>
      </c>
      <c r="AMQ3236" s="112" t="s">
        <v>52</v>
      </c>
      <c r="AMR3236" s="112" t="s">
        <v>13</v>
      </c>
      <c r="AMS3236" s="235" t="s">
        <v>189</v>
      </c>
      <c r="AMT3236" s="112" t="s">
        <v>0</v>
      </c>
      <c r="AMU3236" s="112" t="s">
        <v>1</v>
      </c>
      <c r="AMV3236" s="112" t="s">
        <v>2</v>
      </c>
      <c r="AMW3236" s="112" t="s">
        <v>3</v>
      </c>
      <c r="AMX3236" s="112" t="s">
        <v>50</v>
      </c>
      <c r="AMY3236" s="112" t="s">
        <v>52</v>
      </c>
      <c r="AMZ3236" s="112" t="s">
        <v>13</v>
      </c>
      <c r="ANA3236" s="235" t="s">
        <v>189</v>
      </c>
      <c r="ANB3236" s="112" t="s">
        <v>0</v>
      </c>
      <c r="ANC3236" s="112" t="s">
        <v>1</v>
      </c>
      <c r="AND3236" s="112" t="s">
        <v>2</v>
      </c>
      <c r="ANE3236" s="112" t="s">
        <v>3</v>
      </c>
      <c r="ANF3236" s="112" t="s">
        <v>50</v>
      </c>
      <c r="ANG3236" s="112" t="s">
        <v>52</v>
      </c>
      <c r="ANH3236" s="112" t="s">
        <v>13</v>
      </c>
      <c r="ANI3236" s="235" t="s">
        <v>189</v>
      </c>
      <c r="ANJ3236" s="112" t="s">
        <v>0</v>
      </c>
      <c r="ANK3236" s="112" t="s">
        <v>1</v>
      </c>
      <c r="ANL3236" s="112" t="s">
        <v>2</v>
      </c>
      <c r="ANM3236" s="112" t="s">
        <v>3</v>
      </c>
      <c r="ANN3236" s="112" t="s">
        <v>50</v>
      </c>
      <c r="ANO3236" s="112" t="s">
        <v>52</v>
      </c>
      <c r="ANP3236" s="112" t="s">
        <v>13</v>
      </c>
      <c r="ANQ3236" s="235" t="s">
        <v>189</v>
      </c>
      <c r="ANR3236" s="112" t="s">
        <v>0</v>
      </c>
      <c r="ANS3236" s="112" t="s">
        <v>1</v>
      </c>
      <c r="ANT3236" s="112" t="s">
        <v>2</v>
      </c>
      <c r="ANU3236" s="112" t="s">
        <v>3</v>
      </c>
      <c r="ANV3236" s="112" t="s">
        <v>50</v>
      </c>
      <c r="ANW3236" s="112" t="s">
        <v>52</v>
      </c>
      <c r="ANX3236" s="112" t="s">
        <v>13</v>
      </c>
      <c r="ANY3236" s="235" t="s">
        <v>189</v>
      </c>
      <c r="ANZ3236" s="112" t="s">
        <v>0</v>
      </c>
      <c r="AOA3236" s="112" t="s">
        <v>1</v>
      </c>
      <c r="AOB3236" s="112" t="s">
        <v>2</v>
      </c>
      <c r="AOC3236" s="112" t="s">
        <v>3</v>
      </c>
      <c r="AOD3236" s="112" t="s">
        <v>50</v>
      </c>
      <c r="AOE3236" s="112" t="s">
        <v>52</v>
      </c>
      <c r="AOF3236" s="112" t="s">
        <v>13</v>
      </c>
      <c r="AOG3236" s="235" t="s">
        <v>189</v>
      </c>
      <c r="AOH3236" s="112" t="s">
        <v>0</v>
      </c>
      <c r="AOI3236" s="112" t="s">
        <v>1</v>
      </c>
      <c r="AOJ3236" s="112" t="s">
        <v>2</v>
      </c>
      <c r="AOK3236" s="112" t="s">
        <v>3</v>
      </c>
      <c r="AOL3236" s="112" t="s">
        <v>50</v>
      </c>
      <c r="AOM3236" s="112" t="s">
        <v>52</v>
      </c>
      <c r="AON3236" s="112" t="s">
        <v>13</v>
      </c>
      <c r="AOO3236" s="235" t="s">
        <v>189</v>
      </c>
      <c r="AOP3236" s="112" t="s">
        <v>0</v>
      </c>
      <c r="AOQ3236" s="112" t="s">
        <v>1</v>
      </c>
      <c r="AOR3236" s="112" t="s">
        <v>2</v>
      </c>
      <c r="AOS3236" s="112" t="s">
        <v>3</v>
      </c>
      <c r="AOT3236" s="112" t="s">
        <v>50</v>
      </c>
      <c r="AOU3236" s="112" t="s">
        <v>52</v>
      </c>
      <c r="AOV3236" s="112" t="s">
        <v>13</v>
      </c>
      <c r="AOW3236" s="235" t="s">
        <v>189</v>
      </c>
      <c r="AOX3236" s="112" t="s">
        <v>0</v>
      </c>
      <c r="AOY3236" s="112" t="s">
        <v>1</v>
      </c>
      <c r="AOZ3236" s="112" t="s">
        <v>2</v>
      </c>
      <c r="APA3236" s="112" t="s">
        <v>3</v>
      </c>
      <c r="APB3236" s="112" t="s">
        <v>50</v>
      </c>
      <c r="APC3236" s="112" t="s">
        <v>52</v>
      </c>
      <c r="APD3236" s="112" t="s">
        <v>13</v>
      </c>
      <c r="APE3236" s="235" t="s">
        <v>189</v>
      </c>
      <c r="APF3236" s="112" t="s">
        <v>0</v>
      </c>
      <c r="APG3236" s="112" t="s">
        <v>1</v>
      </c>
      <c r="APH3236" s="112" t="s">
        <v>2</v>
      </c>
      <c r="API3236" s="112" t="s">
        <v>3</v>
      </c>
      <c r="APJ3236" s="112" t="s">
        <v>50</v>
      </c>
      <c r="APK3236" s="112" t="s">
        <v>52</v>
      </c>
      <c r="APL3236" s="112" t="s">
        <v>13</v>
      </c>
      <c r="APM3236" s="235" t="s">
        <v>189</v>
      </c>
      <c r="APN3236" s="112" t="s">
        <v>0</v>
      </c>
      <c r="APO3236" s="112" t="s">
        <v>1</v>
      </c>
      <c r="APP3236" s="112" t="s">
        <v>2</v>
      </c>
      <c r="APQ3236" s="112" t="s">
        <v>3</v>
      </c>
      <c r="APR3236" s="112" t="s">
        <v>50</v>
      </c>
      <c r="APS3236" s="112" t="s">
        <v>52</v>
      </c>
      <c r="APT3236" s="112" t="s">
        <v>13</v>
      </c>
      <c r="APU3236" s="235" t="s">
        <v>189</v>
      </c>
      <c r="APV3236" s="112" t="s">
        <v>0</v>
      </c>
      <c r="APW3236" s="112" t="s">
        <v>1</v>
      </c>
      <c r="APX3236" s="112" t="s">
        <v>2</v>
      </c>
      <c r="APY3236" s="112" t="s">
        <v>3</v>
      </c>
      <c r="APZ3236" s="112" t="s">
        <v>50</v>
      </c>
      <c r="AQA3236" s="112" t="s">
        <v>52</v>
      </c>
      <c r="AQB3236" s="112" t="s">
        <v>13</v>
      </c>
      <c r="AQC3236" s="235" t="s">
        <v>189</v>
      </c>
      <c r="AQD3236" s="112" t="s">
        <v>0</v>
      </c>
      <c r="AQE3236" s="112" t="s">
        <v>1</v>
      </c>
      <c r="AQF3236" s="112" t="s">
        <v>2</v>
      </c>
      <c r="AQG3236" s="112" t="s">
        <v>3</v>
      </c>
      <c r="AQH3236" s="112" t="s">
        <v>50</v>
      </c>
      <c r="AQI3236" s="112" t="s">
        <v>52</v>
      </c>
      <c r="AQJ3236" s="112" t="s">
        <v>13</v>
      </c>
      <c r="AQK3236" s="235" t="s">
        <v>189</v>
      </c>
      <c r="AQL3236" s="112" t="s">
        <v>0</v>
      </c>
      <c r="AQM3236" s="112" t="s">
        <v>1</v>
      </c>
      <c r="AQN3236" s="112" t="s">
        <v>2</v>
      </c>
      <c r="AQO3236" s="112" t="s">
        <v>3</v>
      </c>
      <c r="AQP3236" s="112" t="s">
        <v>50</v>
      </c>
      <c r="AQQ3236" s="112" t="s">
        <v>52</v>
      </c>
      <c r="AQR3236" s="112" t="s">
        <v>13</v>
      </c>
      <c r="AQS3236" s="235" t="s">
        <v>189</v>
      </c>
      <c r="AQT3236" s="112" t="s">
        <v>0</v>
      </c>
      <c r="AQU3236" s="112" t="s">
        <v>1</v>
      </c>
      <c r="AQV3236" s="112" t="s">
        <v>2</v>
      </c>
      <c r="AQW3236" s="112" t="s">
        <v>3</v>
      </c>
      <c r="AQX3236" s="112" t="s">
        <v>50</v>
      </c>
      <c r="AQY3236" s="112" t="s">
        <v>52</v>
      </c>
      <c r="AQZ3236" s="112" t="s">
        <v>13</v>
      </c>
      <c r="ARA3236" s="235" t="s">
        <v>189</v>
      </c>
      <c r="ARB3236" s="112" t="s">
        <v>0</v>
      </c>
      <c r="ARC3236" s="112" t="s">
        <v>1</v>
      </c>
      <c r="ARD3236" s="112" t="s">
        <v>2</v>
      </c>
      <c r="ARE3236" s="112" t="s">
        <v>3</v>
      </c>
      <c r="ARF3236" s="112" t="s">
        <v>50</v>
      </c>
      <c r="ARG3236" s="112" t="s">
        <v>52</v>
      </c>
      <c r="ARH3236" s="112" t="s">
        <v>13</v>
      </c>
      <c r="ARI3236" s="235" t="s">
        <v>189</v>
      </c>
      <c r="ARJ3236" s="112" t="s">
        <v>0</v>
      </c>
      <c r="ARK3236" s="112" t="s">
        <v>1</v>
      </c>
      <c r="ARL3236" s="112" t="s">
        <v>2</v>
      </c>
      <c r="ARM3236" s="112" t="s">
        <v>3</v>
      </c>
      <c r="ARN3236" s="112" t="s">
        <v>50</v>
      </c>
      <c r="ARO3236" s="112" t="s">
        <v>52</v>
      </c>
      <c r="ARP3236" s="112" t="s">
        <v>13</v>
      </c>
      <c r="ARQ3236" s="235" t="s">
        <v>189</v>
      </c>
      <c r="ARR3236" s="112" t="s">
        <v>0</v>
      </c>
      <c r="ARS3236" s="112" t="s">
        <v>1</v>
      </c>
      <c r="ART3236" s="112" t="s">
        <v>2</v>
      </c>
      <c r="ARU3236" s="112" t="s">
        <v>3</v>
      </c>
      <c r="ARV3236" s="112" t="s">
        <v>50</v>
      </c>
      <c r="ARW3236" s="112" t="s">
        <v>52</v>
      </c>
      <c r="ARX3236" s="112" t="s">
        <v>13</v>
      </c>
      <c r="ARY3236" s="235" t="s">
        <v>189</v>
      </c>
      <c r="ARZ3236" s="112" t="s">
        <v>0</v>
      </c>
      <c r="ASA3236" s="112" t="s">
        <v>1</v>
      </c>
      <c r="ASB3236" s="112" t="s">
        <v>2</v>
      </c>
      <c r="ASC3236" s="112" t="s">
        <v>3</v>
      </c>
      <c r="ASD3236" s="112" t="s">
        <v>50</v>
      </c>
      <c r="ASE3236" s="112" t="s">
        <v>52</v>
      </c>
      <c r="ASF3236" s="112" t="s">
        <v>13</v>
      </c>
      <c r="ASG3236" s="235" t="s">
        <v>189</v>
      </c>
      <c r="ASH3236" s="112" t="s">
        <v>0</v>
      </c>
      <c r="ASI3236" s="112" t="s">
        <v>1</v>
      </c>
      <c r="ASJ3236" s="112" t="s">
        <v>2</v>
      </c>
      <c r="ASK3236" s="112" t="s">
        <v>3</v>
      </c>
      <c r="ASL3236" s="112" t="s">
        <v>50</v>
      </c>
      <c r="ASM3236" s="112" t="s">
        <v>52</v>
      </c>
      <c r="ASN3236" s="112" t="s">
        <v>13</v>
      </c>
      <c r="ASO3236" s="235" t="s">
        <v>189</v>
      </c>
      <c r="ASP3236" s="112" t="s">
        <v>0</v>
      </c>
      <c r="ASQ3236" s="112" t="s">
        <v>1</v>
      </c>
      <c r="ASR3236" s="112" t="s">
        <v>2</v>
      </c>
      <c r="ASS3236" s="112" t="s">
        <v>3</v>
      </c>
      <c r="AST3236" s="112" t="s">
        <v>50</v>
      </c>
      <c r="ASU3236" s="112" t="s">
        <v>52</v>
      </c>
      <c r="ASV3236" s="112" t="s">
        <v>13</v>
      </c>
      <c r="ASW3236" s="235" t="s">
        <v>189</v>
      </c>
      <c r="ASX3236" s="112" t="s">
        <v>0</v>
      </c>
      <c r="ASY3236" s="112" t="s">
        <v>1</v>
      </c>
      <c r="ASZ3236" s="112" t="s">
        <v>2</v>
      </c>
      <c r="ATA3236" s="112" t="s">
        <v>3</v>
      </c>
      <c r="ATB3236" s="112" t="s">
        <v>50</v>
      </c>
      <c r="ATC3236" s="112" t="s">
        <v>52</v>
      </c>
      <c r="ATD3236" s="112" t="s">
        <v>13</v>
      </c>
      <c r="ATE3236" s="235" t="s">
        <v>189</v>
      </c>
      <c r="ATF3236" s="112" t="s">
        <v>0</v>
      </c>
      <c r="ATG3236" s="112" t="s">
        <v>1</v>
      </c>
      <c r="ATH3236" s="112" t="s">
        <v>2</v>
      </c>
      <c r="ATI3236" s="112" t="s">
        <v>3</v>
      </c>
      <c r="ATJ3236" s="112" t="s">
        <v>50</v>
      </c>
      <c r="ATK3236" s="112" t="s">
        <v>52</v>
      </c>
      <c r="ATL3236" s="112" t="s">
        <v>13</v>
      </c>
      <c r="ATM3236" s="235" t="s">
        <v>189</v>
      </c>
      <c r="ATN3236" s="112" t="s">
        <v>0</v>
      </c>
      <c r="ATO3236" s="112" t="s">
        <v>1</v>
      </c>
      <c r="ATP3236" s="112" t="s">
        <v>2</v>
      </c>
      <c r="ATQ3236" s="112" t="s">
        <v>3</v>
      </c>
      <c r="ATR3236" s="112" t="s">
        <v>50</v>
      </c>
      <c r="ATS3236" s="112" t="s">
        <v>52</v>
      </c>
      <c r="ATT3236" s="112" t="s">
        <v>13</v>
      </c>
      <c r="ATU3236" s="235" t="s">
        <v>189</v>
      </c>
      <c r="ATV3236" s="112" t="s">
        <v>0</v>
      </c>
      <c r="ATW3236" s="112" t="s">
        <v>1</v>
      </c>
      <c r="ATX3236" s="112" t="s">
        <v>2</v>
      </c>
      <c r="ATY3236" s="112" t="s">
        <v>3</v>
      </c>
      <c r="ATZ3236" s="112" t="s">
        <v>50</v>
      </c>
      <c r="AUA3236" s="112" t="s">
        <v>52</v>
      </c>
      <c r="AUB3236" s="112" t="s">
        <v>13</v>
      </c>
      <c r="AUC3236" s="235" t="s">
        <v>189</v>
      </c>
      <c r="AUD3236" s="112" t="s">
        <v>0</v>
      </c>
      <c r="AUE3236" s="112" t="s">
        <v>1</v>
      </c>
      <c r="AUF3236" s="112" t="s">
        <v>2</v>
      </c>
      <c r="AUG3236" s="112" t="s">
        <v>3</v>
      </c>
      <c r="AUH3236" s="112" t="s">
        <v>50</v>
      </c>
      <c r="AUI3236" s="112" t="s">
        <v>52</v>
      </c>
      <c r="AUJ3236" s="112" t="s">
        <v>13</v>
      </c>
      <c r="AUK3236" s="235" t="s">
        <v>189</v>
      </c>
      <c r="AUL3236" s="112" t="s">
        <v>0</v>
      </c>
      <c r="AUM3236" s="112" t="s">
        <v>1</v>
      </c>
      <c r="AUN3236" s="112" t="s">
        <v>2</v>
      </c>
      <c r="AUO3236" s="112" t="s">
        <v>3</v>
      </c>
      <c r="AUP3236" s="112" t="s">
        <v>50</v>
      </c>
      <c r="AUQ3236" s="112" t="s">
        <v>52</v>
      </c>
      <c r="AUR3236" s="112" t="s">
        <v>13</v>
      </c>
      <c r="AUS3236" s="235" t="s">
        <v>189</v>
      </c>
      <c r="AUT3236" s="112" t="s">
        <v>0</v>
      </c>
      <c r="AUU3236" s="112" t="s">
        <v>1</v>
      </c>
      <c r="AUV3236" s="112" t="s">
        <v>2</v>
      </c>
      <c r="AUW3236" s="112" t="s">
        <v>3</v>
      </c>
      <c r="AUX3236" s="112" t="s">
        <v>50</v>
      </c>
      <c r="AUY3236" s="112" t="s">
        <v>52</v>
      </c>
      <c r="AUZ3236" s="112" t="s">
        <v>13</v>
      </c>
      <c r="AVA3236" s="235" t="s">
        <v>189</v>
      </c>
      <c r="AVB3236" s="112" t="s">
        <v>0</v>
      </c>
      <c r="AVC3236" s="112" t="s">
        <v>1</v>
      </c>
      <c r="AVD3236" s="112" t="s">
        <v>2</v>
      </c>
      <c r="AVE3236" s="112" t="s">
        <v>3</v>
      </c>
      <c r="AVF3236" s="112" t="s">
        <v>50</v>
      </c>
      <c r="AVG3236" s="112" t="s">
        <v>52</v>
      </c>
      <c r="AVH3236" s="112" t="s">
        <v>13</v>
      </c>
      <c r="AVI3236" s="235" t="s">
        <v>189</v>
      </c>
      <c r="AVJ3236" s="112" t="s">
        <v>0</v>
      </c>
      <c r="AVK3236" s="112" t="s">
        <v>1</v>
      </c>
      <c r="AVL3236" s="112" t="s">
        <v>2</v>
      </c>
      <c r="AVM3236" s="112" t="s">
        <v>3</v>
      </c>
      <c r="AVN3236" s="112" t="s">
        <v>50</v>
      </c>
      <c r="AVO3236" s="112" t="s">
        <v>52</v>
      </c>
      <c r="AVP3236" s="112" t="s">
        <v>13</v>
      </c>
      <c r="AVQ3236" s="235" t="s">
        <v>189</v>
      </c>
      <c r="AVR3236" s="112" t="s">
        <v>0</v>
      </c>
      <c r="AVS3236" s="112" t="s">
        <v>1</v>
      </c>
      <c r="AVT3236" s="112" t="s">
        <v>2</v>
      </c>
      <c r="AVU3236" s="112" t="s">
        <v>3</v>
      </c>
      <c r="AVV3236" s="112" t="s">
        <v>50</v>
      </c>
      <c r="AVW3236" s="112" t="s">
        <v>52</v>
      </c>
      <c r="AVX3236" s="112" t="s">
        <v>13</v>
      </c>
      <c r="AVY3236" s="235" t="s">
        <v>189</v>
      </c>
      <c r="AVZ3236" s="112" t="s">
        <v>0</v>
      </c>
      <c r="AWA3236" s="112" t="s">
        <v>1</v>
      </c>
      <c r="AWB3236" s="112" t="s">
        <v>2</v>
      </c>
      <c r="AWC3236" s="112" t="s">
        <v>3</v>
      </c>
      <c r="AWD3236" s="112" t="s">
        <v>50</v>
      </c>
      <c r="AWE3236" s="112" t="s">
        <v>52</v>
      </c>
      <c r="AWF3236" s="112" t="s">
        <v>13</v>
      </c>
      <c r="AWG3236" s="235" t="s">
        <v>189</v>
      </c>
      <c r="AWH3236" s="112" t="s">
        <v>0</v>
      </c>
      <c r="AWI3236" s="112" t="s">
        <v>1</v>
      </c>
      <c r="AWJ3236" s="112" t="s">
        <v>2</v>
      </c>
      <c r="AWK3236" s="112" t="s">
        <v>3</v>
      </c>
      <c r="AWL3236" s="112" t="s">
        <v>50</v>
      </c>
      <c r="AWM3236" s="112" t="s">
        <v>52</v>
      </c>
      <c r="AWN3236" s="112" t="s">
        <v>13</v>
      </c>
      <c r="AWO3236" s="235" t="s">
        <v>189</v>
      </c>
      <c r="AWP3236" s="112" t="s">
        <v>0</v>
      </c>
      <c r="AWQ3236" s="112" t="s">
        <v>1</v>
      </c>
      <c r="AWR3236" s="112" t="s">
        <v>2</v>
      </c>
      <c r="AWS3236" s="112" t="s">
        <v>3</v>
      </c>
      <c r="AWT3236" s="112" t="s">
        <v>50</v>
      </c>
      <c r="AWU3236" s="112" t="s">
        <v>52</v>
      </c>
      <c r="AWV3236" s="112" t="s">
        <v>13</v>
      </c>
      <c r="AWW3236" s="235" t="s">
        <v>189</v>
      </c>
      <c r="AWX3236" s="112" t="s">
        <v>0</v>
      </c>
      <c r="AWY3236" s="112" t="s">
        <v>1</v>
      </c>
      <c r="AWZ3236" s="112" t="s">
        <v>2</v>
      </c>
      <c r="AXA3236" s="112" t="s">
        <v>3</v>
      </c>
      <c r="AXB3236" s="112" t="s">
        <v>50</v>
      </c>
      <c r="AXC3236" s="112" t="s">
        <v>52</v>
      </c>
      <c r="AXD3236" s="112" t="s">
        <v>13</v>
      </c>
      <c r="AXE3236" s="235" t="s">
        <v>189</v>
      </c>
      <c r="AXF3236" s="112" t="s">
        <v>0</v>
      </c>
      <c r="AXG3236" s="112" t="s">
        <v>1</v>
      </c>
      <c r="AXH3236" s="112" t="s">
        <v>2</v>
      </c>
      <c r="AXI3236" s="112" t="s">
        <v>3</v>
      </c>
      <c r="AXJ3236" s="112" t="s">
        <v>50</v>
      </c>
      <c r="AXK3236" s="112" t="s">
        <v>52</v>
      </c>
      <c r="AXL3236" s="112" t="s">
        <v>13</v>
      </c>
      <c r="AXM3236" s="235" t="s">
        <v>189</v>
      </c>
      <c r="AXN3236" s="112" t="s">
        <v>0</v>
      </c>
      <c r="AXO3236" s="112" t="s">
        <v>1</v>
      </c>
      <c r="AXP3236" s="112" t="s">
        <v>2</v>
      </c>
      <c r="AXQ3236" s="112" t="s">
        <v>3</v>
      </c>
      <c r="AXR3236" s="112" t="s">
        <v>50</v>
      </c>
      <c r="AXS3236" s="112" t="s">
        <v>52</v>
      </c>
      <c r="AXT3236" s="112" t="s">
        <v>13</v>
      </c>
      <c r="AXU3236" s="235" t="s">
        <v>189</v>
      </c>
      <c r="AXV3236" s="112" t="s">
        <v>0</v>
      </c>
      <c r="AXW3236" s="112" t="s">
        <v>1</v>
      </c>
      <c r="AXX3236" s="112" t="s">
        <v>2</v>
      </c>
      <c r="AXY3236" s="112" t="s">
        <v>3</v>
      </c>
      <c r="AXZ3236" s="112" t="s">
        <v>50</v>
      </c>
      <c r="AYA3236" s="112" t="s">
        <v>52</v>
      </c>
      <c r="AYB3236" s="112" t="s">
        <v>13</v>
      </c>
      <c r="AYC3236" s="235" t="s">
        <v>189</v>
      </c>
      <c r="AYD3236" s="112" t="s">
        <v>0</v>
      </c>
      <c r="AYE3236" s="112" t="s">
        <v>1</v>
      </c>
      <c r="AYF3236" s="112" t="s">
        <v>2</v>
      </c>
      <c r="AYG3236" s="112" t="s">
        <v>3</v>
      </c>
      <c r="AYH3236" s="112" t="s">
        <v>50</v>
      </c>
      <c r="AYI3236" s="112" t="s">
        <v>52</v>
      </c>
      <c r="AYJ3236" s="112" t="s">
        <v>13</v>
      </c>
      <c r="AYK3236" s="235" t="s">
        <v>189</v>
      </c>
      <c r="AYL3236" s="112" t="s">
        <v>0</v>
      </c>
      <c r="AYM3236" s="112" t="s">
        <v>1</v>
      </c>
      <c r="AYN3236" s="112" t="s">
        <v>2</v>
      </c>
      <c r="AYO3236" s="112" t="s">
        <v>3</v>
      </c>
      <c r="AYP3236" s="112" t="s">
        <v>50</v>
      </c>
      <c r="AYQ3236" s="112" t="s">
        <v>52</v>
      </c>
      <c r="AYR3236" s="112" t="s">
        <v>13</v>
      </c>
      <c r="AYS3236" s="235" t="s">
        <v>189</v>
      </c>
      <c r="AYT3236" s="112" t="s">
        <v>0</v>
      </c>
      <c r="AYU3236" s="112" t="s">
        <v>1</v>
      </c>
      <c r="AYV3236" s="112" t="s">
        <v>2</v>
      </c>
      <c r="AYW3236" s="112" t="s">
        <v>3</v>
      </c>
      <c r="AYX3236" s="112" t="s">
        <v>50</v>
      </c>
      <c r="AYY3236" s="112" t="s">
        <v>52</v>
      </c>
      <c r="AYZ3236" s="112" t="s">
        <v>13</v>
      </c>
      <c r="AZA3236" s="235" t="s">
        <v>189</v>
      </c>
      <c r="AZB3236" s="112" t="s">
        <v>0</v>
      </c>
      <c r="AZC3236" s="112" t="s">
        <v>1</v>
      </c>
      <c r="AZD3236" s="112" t="s">
        <v>2</v>
      </c>
      <c r="AZE3236" s="112" t="s">
        <v>3</v>
      </c>
      <c r="AZF3236" s="112" t="s">
        <v>50</v>
      </c>
      <c r="AZG3236" s="112" t="s">
        <v>52</v>
      </c>
      <c r="AZH3236" s="112" t="s">
        <v>13</v>
      </c>
      <c r="AZI3236" s="235" t="s">
        <v>189</v>
      </c>
      <c r="AZJ3236" s="112" t="s">
        <v>0</v>
      </c>
      <c r="AZK3236" s="112" t="s">
        <v>1</v>
      </c>
      <c r="AZL3236" s="112" t="s">
        <v>2</v>
      </c>
      <c r="AZM3236" s="112" t="s">
        <v>3</v>
      </c>
      <c r="AZN3236" s="112" t="s">
        <v>50</v>
      </c>
      <c r="AZO3236" s="112" t="s">
        <v>52</v>
      </c>
      <c r="AZP3236" s="112" t="s">
        <v>13</v>
      </c>
      <c r="AZQ3236" s="235" t="s">
        <v>189</v>
      </c>
      <c r="AZR3236" s="112" t="s">
        <v>0</v>
      </c>
      <c r="AZS3236" s="112" t="s">
        <v>1</v>
      </c>
      <c r="AZT3236" s="112" t="s">
        <v>2</v>
      </c>
      <c r="AZU3236" s="112" t="s">
        <v>3</v>
      </c>
      <c r="AZV3236" s="112" t="s">
        <v>50</v>
      </c>
      <c r="AZW3236" s="112" t="s">
        <v>52</v>
      </c>
      <c r="AZX3236" s="112" t="s">
        <v>13</v>
      </c>
      <c r="AZY3236" s="235" t="s">
        <v>189</v>
      </c>
      <c r="AZZ3236" s="112" t="s">
        <v>0</v>
      </c>
      <c r="BAA3236" s="112" t="s">
        <v>1</v>
      </c>
      <c r="BAB3236" s="112" t="s">
        <v>2</v>
      </c>
      <c r="BAC3236" s="112" t="s">
        <v>3</v>
      </c>
      <c r="BAD3236" s="112" t="s">
        <v>50</v>
      </c>
      <c r="BAE3236" s="112" t="s">
        <v>52</v>
      </c>
      <c r="BAF3236" s="112" t="s">
        <v>13</v>
      </c>
      <c r="BAG3236" s="235" t="s">
        <v>189</v>
      </c>
      <c r="BAH3236" s="112" t="s">
        <v>0</v>
      </c>
      <c r="BAI3236" s="112" t="s">
        <v>1</v>
      </c>
      <c r="BAJ3236" s="112" t="s">
        <v>2</v>
      </c>
      <c r="BAK3236" s="112" t="s">
        <v>3</v>
      </c>
      <c r="BAL3236" s="112" t="s">
        <v>50</v>
      </c>
      <c r="BAM3236" s="112" t="s">
        <v>52</v>
      </c>
      <c r="BAN3236" s="112" t="s">
        <v>13</v>
      </c>
      <c r="BAO3236" s="235" t="s">
        <v>189</v>
      </c>
      <c r="BAP3236" s="112" t="s">
        <v>0</v>
      </c>
      <c r="BAQ3236" s="112" t="s">
        <v>1</v>
      </c>
      <c r="BAR3236" s="112" t="s">
        <v>2</v>
      </c>
      <c r="BAS3236" s="112" t="s">
        <v>3</v>
      </c>
      <c r="BAT3236" s="112" t="s">
        <v>50</v>
      </c>
      <c r="BAU3236" s="112" t="s">
        <v>52</v>
      </c>
      <c r="BAV3236" s="112" t="s">
        <v>13</v>
      </c>
      <c r="BAW3236" s="235" t="s">
        <v>189</v>
      </c>
      <c r="BAX3236" s="112" t="s">
        <v>0</v>
      </c>
      <c r="BAY3236" s="112" t="s">
        <v>1</v>
      </c>
      <c r="BAZ3236" s="112" t="s">
        <v>2</v>
      </c>
      <c r="BBA3236" s="112" t="s">
        <v>3</v>
      </c>
      <c r="BBB3236" s="112" t="s">
        <v>50</v>
      </c>
      <c r="BBC3236" s="112" t="s">
        <v>52</v>
      </c>
      <c r="BBD3236" s="112" t="s">
        <v>13</v>
      </c>
      <c r="BBE3236" s="235" t="s">
        <v>189</v>
      </c>
      <c r="BBF3236" s="112" t="s">
        <v>0</v>
      </c>
      <c r="BBG3236" s="112" t="s">
        <v>1</v>
      </c>
      <c r="BBH3236" s="112" t="s">
        <v>2</v>
      </c>
      <c r="BBI3236" s="112" t="s">
        <v>3</v>
      </c>
      <c r="BBJ3236" s="112" t="s">
        <v>50</v>
      </c>
      <c r="BBK3236" s="112" t="s">
        <v>52</v>
      </c>
      <c r="BBL3236" s="112" t="s">
        <v>13</v>
      </c>
      <c r="BBM3236" s="235" t="s">
        <v>189</v>
      </c>
      <c r="BBN3236" s="112" t="s">
        <v>0</v>
      </c>
      <c r="BBO3236" s="112" t="s">
        <v>1</v>
      </c>
      <c r="BBP3236" s="112" t="s">
        <v>2</v>
      </c>
      <c r="BBQ3236" s="112" t="s">
        <v>3</v>
      </c>
      <c r="BBR3236" s="112" t="s">
        <v>50</v>
      </c>
      <c r="BBS3236" s="112" t="s">
        <v>52</v>
      </c>
      <c r="BBT3236" s="112" t="s">
        <v>13</v>
      </c>
      <c r="BBU3236" s="235" t="s">
        <v>189</v>
      </c>
      <c r="BBV3236" s="112" t="s">
        <v>0</v>
      </c>
      <c r="BBW3236" s="112" t="s">
        <v>1</v>
      </c>
      <c r="BBX3236" s="112" t="s">
        <v>2</v>
      </c>
      <c r="BBY3236" s="112" t="s">
        <v>3</v>
      </c>
      <c r="BBZ3236" s="112" t="s">
        <v>50</v>
      </c>
      <c r="BCA3236" s="112" t="s">
        <v>52</v>
      </c>
      <c r="BCB3236" s="112" t="s">
        <v>13</v>
      </c>
      <c r="BCC3236" s="235" t="s">
        <v>189</v>
      </c>
      <c r="BCD3236" s="112" t="s">
        <v>0</v>
      </c>
      <c r="BCE3236" s="112" t="s">
        <v>1</v>
      </c>
      <c r="BCF3236" s="112" t="s">
        <v>2</v>
      </c>
      <c r="BCG3236" s="112" t="s">
        <v>3</v>
      </c>
      <c r="BCH3236" s="112" t="s">
        <v>50</v>
      </c>
      <c r="BCI3236" s="112" t="s">
        <v>52</v>
      </c>
      <c r="BCJ3236" s="112" t="s">
        <v>13</v>
      </c>
      <c r="BCK3236" s="235" t="s">
        <v>189</v>
      </c>
      <c r="BCL3236" s="112" t="s">
        <v>0</v>
      </c>
      <c r="BCM3236" s="112" t="s">
        <v>1</v>
      </c>
      <c r="BCN3236" s="112" t="s">
        <v>2</v>
      </c>
      <c r="BCO3236" s="112" t="s">
        <v>3</v>
      </c>
      <c r="BCP3236" s="112" t="s">
        <v>50</v>
      </c>
      <c r="BCQ3236" s="112" t="s">
        <v>52</v>
      </c>
      <c r="BCR3236" s="112" t="s">
        <v>13</v>
      </c>
      <c r="BCS3236" s="235" t="s">
        <v>189</v>
      </c>
      <c r="BCT3236" s="112" t="s">
        <v>0</v>
      </c>
      <c r="BCU3236" s="112" t="s">
        <v>1</v>
      </c>
      <c r="BCV3236" s="112" t="s">
        <v>2</v>
      </c>
      <c r="BCW3236" s="112" t="s">
        <v>3</v>
      </c>
      <c r="BCX3236" s="112" t="s">
        <v>50</v>
      </c>
      <c r="BCY3236" s="112" t="s">
        <v>52</v>
      </c>
      <c r="BCZ3236" s="112" t="s">
        <v>13</v>
      </c>
      <c r="BDA3236" s="235" t="s">
        <v>189</v>
      </c>
      <c r="BDB3236" s="112" t="s">
        <v>0</v>
      </c>
      <c r="BDC3236" s="112" t="s">
        <v>1</v>
      </c>
      <c r="BDD3236" s="112" t="s">
        <v>2</v>
      </c>
      <c r="BDE3236" s="112" t="s">
        <v>3</v>
      </c>
      <c r="BDF3236" s="112" t="s">
        <v>50</v>
      </c>
      <c r="BDG3236" s="112" t="s">
        <v>52</v>
      </c>
      <c r="BDH3236" s="112" t="s">
        <v>13</v>
      </c>
      <c r="BDI3236" s="235" t="s">
        <v>189</v>
      </c>
      <c r="BDJ3236" s="112" t="s">
        <v>0</v>
      </c>
      <c r="BDK3236" s="112" t="s">
        <v>1</v>
      </c>
      <c r="BDL3236" s="112" t="s">
        <v>2</v>
      </c>
      <c r="BDM3236" s="112" t="s">
        <v>3</v>
      </c>
      <c r="BDN3236" s="112" t="s">
        <v>50</v>
      </c>
      <c r="BDO3236" s="112" t="s">
        <v>52</v>
      </c>
      <c r="BDP3236" s="112" t="s">
        <v>13</v>
      </c>
      <c r="BDQ3236" s="235" t="s">
        <v>189</v>
      </c>
      <c r="BDR3236" s="112" t="s">
        <v>0</v>
      </c>
      <c r="BDS3236" s="112" t="s">
        <v>1</v>
      </c>
      <c r="BDT3236" s="112" t="s">
        <v>2</v>
      </c>
      <c r="BDU3236" s="112" t="s">
        <v>3</v>
      </c>
      <c r="BDV3236" s="112" t="s">
        <v>50</v>
      </c>
      <c r="BDW3236" s="112" t="s">
        <v>52</v>
      </c>
      <c r="BDX3236" s="112" t="s">
        <v>13</v>
      </c>
      <c r="BDY3236" s="235" t="s">
        <v>189</v>
      </c>
      <c r="BDZ3236" s="112" t="s">
        <v>0</v>
      </c>
      <c r="BEA3236" s="112" t="s">
        <v>1</v>
      </c>
      <c r="BEB3236" s="112" t="s">
        <v>2</v>
      </c>
      <c r="BEC3236" s="112" t="s">
        <v>3</v>
      </c>
      <c r="BED3236" s="112" t="s">
        <v>50</v>
      </c>
      <c r="BEE3236" s="112" t="s">
        <v>52</v>
      </c>
      <c r="BEF3236" s="112" t="s">
        <v>13</v>
      </c>
      <c r="BEG3236" s="235" t="s">
        <v>189</v>
      </c>
      <c r="BEH3236" s="112" t="s">
        <v>0</v>
      </c>
      <c r="BEI3236" s="112" t="s">
        <v>1</v>
      </c>
      <c r="BEJ3236" s="112" t="s">
        <v>2</v>
      </c>
      <c r="BEK3236" s="112" t="s">
        <v>3</v>
      </c>
      <c r="BEL3236" s="112" t="s">
        <v>50</v>
      </c>
      <c r="BEM3236" s="112" t="s">
        <v>52</v>
      </c>
      <c r="BEN3236" s="112" t="s">
        <v>13</v>
      </c>
      <c r="BEO3236" s="235" t="s">
        <v>189</v>
      </c>
      <c r="BEP3236" s="112" t="s">
        <v>0</v>
      </c>
      <c r="BEQ3236" s="112" t="s">
        <v>1</v>
      </c>
      <c r="BER3236" s="112" t="s">
        <v>2</v>
      </c>
      <c r="BES3236" s="112" t="s">
        <v>3</v>
      </c>
      <c r="BET3236" s="112" t="s">
        <v>50</v>
      </c>
      <c r="BEU3236" s="112" t="s">
        <v>52</v>
      </c>
      <c r="BEV3236" s="112" t="s">
        <v>13</v>
      </c>
      <c r="BEW3236" s="235" t="s">
        <v>189</v>
      </c>
      <c r="BEX3236" s="112" t="s">
        <v>0</v>
      </c>
      <c r="BEY3236" s="112" t="s">
        <v>1</v>
      </c>
      <c r="BEZ3236" s="112" t="s">
        <v>2</v>
      </c>
      <c r="BFA3236" s="112" t="s">
        <v>3</v>
      </c>
      <c r="BFB3236" s="112" t="s">
        <v>50</v>
      </c>
      <c r="BFC3236" s="112" t="s">
        <v>52</v>
      </c>
      <c r="BFD3236" s="112" t="s">
        <v>13</v>
      </c>
      <c r="BFE3236" s="235" t="s">
        <v>189</v>
      </c>
      <c r="BFF3236" s="112" t="s">
        <v>0</v>
      </c>
      <c r="BFG3236" s="112" t="s">
        <v>1</v>
      </c>
      <c r="BFH3236" s="112" t="s">
        <v>2</v>
      </c>
      <c r="BFI3236" s="112" t="s">
        <v>3</v>
      </c>
      <c r="BFJ3236" s="112" t="s">
        <v>50</v>
      </c>
      <c r="BFK3236" s="112" t="s">
        <v>52</v>
      </c>
      <c r="BFL3236" s="112" t="s">
        <v>13</v>
      </c>
      <c r="BFM3236" s="235" t="s">
        <v>189</v>
      </c>
      <c r="BFN3236" s="112" t="s">
        <v>0</v>
      </c>
      <c r="BFO3236" s="112" t="s">
        <v>1</v>
      </c>
      <c r="BFP3236" s="112" t="s">
        <v>2</v>
      </c>
      <c r="BFQ3236" s="112" t="s">
        <v>3</v>
      </c>
      <c r="BFR3236" s="112" t="s">
        <v>50</v>
      </c>
      <c r="BFS3236" s="112" t="s">
        <v>52</v>
      </c>
      <c r="BFT3236" s="112" t="s">
        <v>13</v>
      </c>
      <c r="BFU3236" s="235" t="s">
        <v>189</v>
      </c>
      <c r="BFV3236" s="112" t="s">
        <v>0</v>
      </c>
      <c r="BFW3236" s="112" t="s">
        <v>1</v>
      </c>
      <c r="BFX3236" s="112" t="s">
        <v>2</v>
      </c>
      <c r="BFY3236" s="112" t="s">
        <v>3</v>
      </c>
      <c r="BFZ3236" s="112" t="s">
        <v>50</v>
      </c>
      <c r="BGA3236" s="112" t="s">
        <v>52</v>
      </c>
      <c r="BGB3236" s="112" t="s">
        <v>13</v>
      </c>
      <c r="BGC3236" s="235" t="s">
        <v>189</v>
      </c>
      <c r="BGD3236" s="112" t="s">
        <v>0</v>
      </c>
      <c r="BGE3236" s="112" t="s">
        <v>1</v>
      </c>
      <c r="BGF3236" s="112" t="s">
        <v>2</v>
      </c>
      <c r="BGG3236" s="112" t="s">
        <v>3</v>
      </c>
      <c r="BGH3236" s="112" t="s">
        <v>50</v>
      </c>
      <c r="BGI3236" s="112" t="s">
        <v>52</v>
      </c>
      <c r="BGJ3236" s="112" t="s">
        <v>13</v>
      </c>
      <c r="BGK3236" s="235" t="s">
        <v>189</v>
      </c>
      <c r="BGL3236" s="112" t="s">
        <v>0</v>
      </c>
      <c r="BGM3236" s="112" t="s">
        <v>1</v>
      </c>
      <c r="BGN3236" s="112" t="s">
        <v>2</v>
      </c>
      <c r="BGO3236" s="112" t="s">
        <v>3</v>
      </c>
      <c r="BGP3236" s="112" t="s">
        <v>50</v>
      </c>
      <c r="BGQ3236" s="112" t="s">
        <v>52</v>
      </c>
      <c r="BGR3236" s="112" t="s">
        <v>13</v>
      </c>
      <c r="BGS3236" s="235" t="s">
        <v>189</v>
      </c>
      <c r="BGT3236" s="112" t="s">
        <v>0</v>
      </c>
      <c r="BGU3236" s="112" t="s">
        <v>1</v>
      </c>
      <c r="BGV3236" s="112" t="s">
        <v>2</v>
      </c>
      <c r="BGW3236" s="112" t="s">
        <v>3</v>
      </c>
      <c r="BGX3236" s="112" t="s">
        <v>50</v>
      </c>
      <c r="BGY3236" s="112" t="s">
        <v>52</v>
      </c>
      <c r="BGZ3236" s="112" t="s">
        <v>13</v>
      </c>
      <c r="BHA3236" s="235" t="s">
        <v>189</v>
      </c>
      <c r="BHB3236" s="112" t="s">
        <v>0</v>
      </c>
      <c r="BHC3236" s="112" t="s">
        <v>1</v>
      </c>
      <c r="BHD3236" s="112" t="s">
        <v>2</v>
      </c>
      <c r="BHE3236" s="112" t="s">
        <v>3</v>
      </c>
      <c r="BHF3236" s="112" t="s">
        <v>50</v>
      </c>
      <c r="BHG3236" s="112" t="s">
        <v>52</v>
      </c>
      <c r="BHH3236" s="112" t="s">
        <v>13</v>
      </c>
      <c r="BHI3236" s="235" t="s">
        <v>189</v>
      </c>
      <c r="BHJ3236" s="112" t="s">
        <v>0</v>
      </c>
      <c r="BHK3236" s="112" t="s">
        <v>1</v>
      </c>
      <c r="BHL3236" s="112" t="s">
        <v>2</v>
      </c>
      <c r="BHM3236" s="112" t="s">
        <v>3</v>
      </c>
      <c r="BHN3236" s="112" t="s">
        <v>50</v>
      </c>
      <c r="BHO3236" s="112" t="s">
        <v>52</v>
      </c>
      <c r="BHP3236" s="112" t="s">
        <v>13</v>
      </c>
      <c r="BHQ3236" s="235" t="s">
        <v>189</v>
      </c>
      <c r="BHR3236" s="112" t="s">
        <v>0</v>
      </c>
      <c r="BHS3236" s="112" t="s">
        <v>1</v>
      </c>
      <c r="BHT3236" s="112" t="s">
        <v>2</v>
      </c>
      <c r="BHU3236" s="112" t="s">
        <v>3</v>
      </c>
      <c r="BHV3236" s="112" t="s">
        <v>50</v>
      </c>
      <c r="BHW3236" s="112" t="s">
        <v>52</v>
      </c>
      <c r="BHX3236" s="112" t="s">
        <v>13</v>
      </c>
      <c r="BHY3236" s="235" t="s">
        <v>189</v>
      </c>
      <c r="BHZ3236" s="112" t="s">
        <v>0</v>
      </c>
      <c r="BIA3236" s="112" t="s">
        <v>1</v>
      </c>
      <c r="BIB3236" s="112" t="s">
        <v>2</v>
      </c>
      <c r="BIC3236" s="112" t="s">
        <v>3</v>
      </c>
      <c r="BID3236" s="112" t="s">
        <v>50</v>
      </c>
      <c r="BIE3236" s="112" t="s">
        <v>52</v>
      </c>
      <c r="BIF3236" s="112" t="s">
        <v>13</v>
      </c>
      <c r="BIG3236" s="235" t="s">
        <v>189</v>
      </c>
      <c r="BIH3236" s="112" t="s">
        <v>0</v>
      </c>
      <c r="BII3236" s="112" t="s">
        <v>1</v>
      </c>
      <c r="BIJ3236" s="112" t="s">
        <v>2</v>
      </c>
      <c r="BIK3236" s="112" t="s">
        <v>3</v>
      </c>
      <c r="BIL3236" s="112" t="s">
        <v>50</v>
      </c>
      <c r="BIM3236" s="112" t="s">
        <v>52</v>
      </c>
      <c r="BIN3236" s="112" t="s">
        <v>13</v>
      </c>
      <c r="BIO3236" s="235" t="s">
        <v>189</v>
      </c>
      <c r="BIP3236" s="112" t="s">
        <v>0</v>
      </c>
      <c r="BIQ3236" s="112" t="s">
        <v>1</v>
      </c>
      <c r="BIR3236" s="112" t="s">
        <v>2</v>
      </c>
      <c r="BIS3236" s="112" t="s">
        <v>3</v>
      </c>
      <c r="BIT3236" s="112" t="s">
        <v>50</v>
      </c>
      <c r="BIU3236" s="112" t="s">
        <v>52</v>
      </c>
      <c r="BIV3236" s="112" t="s">
        <v>13</v>
      </c>
      <c r="BIW3236" s="235" t="s">
        <v>189</v>
      </c>
      <c r="BIX3236" s="112" t="s">
        <v>0</v>
      </c>
      <c r="BIY3236" s="112" t="s">
        <v>1</v>
      </c>
      <c r="BIZ3236" s="112" t="s">
        <v>2</v>
      </c>
      <c r="BJA3236" s="112" t="s">
        <v>3</v>
      </c>
      <c r="BJB3236" s="112" t="s">
        <v>50</v>
      </c>
      <c r="BJC3236" s="112" t="s">
        <v>52</v>
      </c>
      <c r="BJD3236" s="112" t="s">
        <v>13</v>
      </c>
      <c r="BJE3236" s="235" t="s">
        <v>189</v>
      </c>
      <c r="BJF3236" s="112" t="s">
        <v>0</v>
      </c>
      <c r="BJG3236" s="112" t="s">
        <v>1</v>
      </c>
      <c r="BJH3236" s="112" t="s">
        <v>2</v>
      </c>
      <c r="BJI3236" s="112" t="s">
        <v>3</v>
      </c>
      <c r="BJJ3236" s="112" t="s">
        <v>50</v>
      </c>
      <c r="BJK3236" s="112" t="s">
        <v>52</v>
      </c>
      <c r="BJL3236" s="112" t="s">
        <v>13</v>
      </c>
      <c r="BJM3236" s="235" t="s">
        <v>189</v>
      </c>
      <c r="BJN3236" s="112" t="s">
        <v>0</v>
      </c>
      <c r="BJO3236" s="112" t="s">
        <v>1</v>
      </c>
      <c r="BJP3236" s="112" t="s">
        <v>2</v>
      </c>
      <c r="BJQ3236" s="112" t="s">
        <v>3</v>
      </c>
      <c r="BJR3236" s="112" t="s">
        <v>50</v>
      </c>
      <c r="BJS3236" s="112" t="s">
        <v>52</v>
      </c>
      <c r="BJT3236" s="112" t="s">
        <v>13</v>
      </c>
      <c r="BJU3236" s="235" t="s">
        <v>189</v>
      </c>
      <c r="BJV3236" s="112" t="s">
        <v>0</v>
      </c>
      <c r="BJW3236" s="112" t="s">
        <v>1</v>
      </c>
      <c r="BJX3236" s="112" t="s">
        <v>2</v>
      </c>
      <c r="BJY3236" s="112" t="s">
        <v>3</v>
      </c>
      <c r="BJZ3236" s="112" t="s">
        <v>50</v>
      </c>
      <c r="BKA3236" s="112" t="s">
        <v>52</v>
      </c>
      <c r="BKB3236" s="112" t="s">
        <v>13</v>
      </c>
      <c r="BKC3236" s="235" t="s">
        <v>189</v>
      </c>
      <c r="BKD3236" s="112" t="s">
        <v>0</v>
      </c>
      <c r="BKE3236" s="112" t="s">
        <v>1</v>
      </c>
      <c r="BKF3236" s="112" t="s">
        <v>2</v>
      </c>
      <c r="BKG3236" s="112" t="s">
        <v>3</v>
      </c>
      <c r="BKH3236" s="112" t="s">
        <v>50</v>
      </c>
      <c r="BKI3236" s="112" t="s">
        <v>52</v>
      </c>
      <c r="BKJ3236" s="112" t="s">
        <v>13</v>
      </c>
      <c r="BKK3236" s="235" t="s">
        <v>189</v>
      </c>
      <c r="BKL3236" s="112" t="s">
        <v>0</v>
      </c>
      <c r="BKM3236" s="112" t="s">
        <v>1</v>
      </c>
      <c r="BKN3236" s="112" t="s">
        <v>2</v>
      </c>
      <c r="BKO3236" s="112" t="s">
        <v>3</v>
      </c>
      <c r="BKP3236" s="112" t="s">
        <v>50</v>
      </c>
      <c r="BKQ3236" s="112" t="s">
        <v>52</v>
      </c>
      <c r="BKR3236" s="112" t="s">
        <v>13</v>
      </c>
      <c r="BKS3236" s="235" t="s">
        <v>189</v>
      </c>
      <c r="BKT3236" s="112" t="s">
        <v>0</v>
      </c>
      <c r="BKU3236" s="112" t="s">
        <v>1</v>
      </c>
      <c r="BKV3236" s="112" t="s">
        <v>2</v>
      </c>
      <c r="BKW3236" s="112" t="s">
        <v>3</v>
      </c>
      <c r="BKX3236" s="112" t="s">
        <v>50</v>
      </c>
      <c r="BKY3236" s="112" t="s">
        <v>52</v>
      </c>
      <c r="BKZ3236" s="112" t="s">
        <v>13</v>
      </c>
      <c r="BLA3236" s="235" t="s">
        <v>189</v>
      </c>
      <c r="BLB3236" s="112" t="s">
        <v>0</v>
      </c>
      <c r="BLC3236" s="112" t="s">
        <v>1</v>
      </c>
      <c r="BLD3236" s="112" t="s">
        <v>2</v>
      </c>
      <c r="BLE3236" s="112" t="s">
        <v>3</v>
      </c>
      <c r="BLF3236" s="112" t="s">
        <v>50</v>
      </c>
      <c r="BLG3236" s="112" t="s">
        <v>52</v>
      </c>
      <c r="BLH3236" s="112" t="s">
        <v>13</v>
      </c>
      <c r="BLI3236" s="235" t="s">
        <v>189</v>
      </c>
      <c r="BLJ3236" s="112" t="s">
        <v>0</v>
      </c>
      <c r="BLK3236" s="112" t="s">
        <v>1</v>
      </c>
      <c r="BLL3236" s="112" t="s">
        <v>2</v>
      </c>
      <c r="BLM3236" s="112" t="s">
        <v>3</v>
      </c>
      <c r="BLN3236" s="112" t="s">
        <v>50</v>
      </c>
      <c r="BLO3236" s="112" t="s">
        <v>52</v>
      </c>
      <c r="BLP3236" s="112" t="s">
        <v>13</v>
      </c>
      <c r="BLQ3236" s="235" t="s">
        <v>189</v>
      </c>
      <c r="BLR3236" s="112" t="s">
        <v>0</v>
      </c>
      <c r="BLS3236" s="112" t="s">
        <v>1</v>
      </c>
      <c r="BLT3236" s="112" t="s">
        <v>2</v>
      </c>
      <c r="BLU3236" s="112" t="s">
        <v>3</v>
      </c>
      <c r="BLV3236" s="112" t="s">
        <v>50</v>
      </c>
      <c r="BLW3236" s="112" t="s">
        <v>52</v>
      </c>
      <c r="BLX3236" s="112" t="s">
        <v>13</v>
      </c>
      <c r="BLY3236" s="235" t="s">
        <v>189</v>
      </c>
      <c r="BLZ3236" s="112" t="s">
        <v>0</v>
      </c>
      <c r="BMA3236" s="112" t="s">
        <v>1</v>
      </c>
      <c r="BMB3236" s="112" t="s">
        <v>2</v>
      </c>
      <c r="BMC3236" s="112" t="s">
        <v>3</v>
      </c>
      <c r="BMD3236" s="112" t="s">
        <v>50</v>
      </c>
      <c r="BME3236" s="112" t="s">
        <v>52</v>
      </c>
      <c r="BMF3236" s="112" t="s">
        <v>13</v>
      </c>
      <c r="BMG3236" s="235" t="s">
        <v>189</v>
      </c>
      <c r="BMH3236" s="112" t="s">
        <v>0</v>
      </c>
      <c r="BMI3236" s="112" t="s">
        <v>1</v>
      </c>
      <c r="BMJ3236" s="112" t="s">
        <v>2</v>
      </c>
      <c r="BMK3236" s="112" t="s">
        <v>3</v>
      </c>
      <c r="BML3236" s="112" t="s">
        <v>50</v>
      </c>
      <c r="BMM3236" s="112" t="s">
        <v>52</v>
      </c>
      <c r="BMN3236" s="112" t="s">
        <v>13</v>
      </c>
      <c r="BMO3236" s="235" t="s">
        <v>189</v>
      </c>
      <c r="BMP3236" s="112" t="s">
        <v>0</v>
      </c>
      <c r="BMQ3236" s="112" t="s">
        <v>1</v>
      </c>
      <c r="BMR3236" s="112" t="s">
        <v>2</v>
      </c>
      <c r="BMS3236" s="112" t="s">
        <v>3</v>
      </c>
      <c r="BMT3236" s="112" t="s">
        <v>50</v>
      </c>
      <c r="BMU3236" s="112" t="s">
        <v>52</v>
      </c>
      <c r="BMV3236" s="112" t="s">
        <v>13</v>
      </c>
      <c r="BMW3236" s="235" t="s">
        <v>189</v>
      </c>
      <c r="BMX3236" s="112" t="s">
        <v>0</v>
      </c>
      <c r="BMY3236" s="112" t="s">
        <v>1</v>
      </c>
      <c r="BMZ3236" s="112" t="s">
        <v>2</v>
      </c>
      <c r="BNA3236" s="112" t="s">
        <v>3</v>
      </c>
      <c r="BNB3236" s="112" t="s">
        <v>50</v>
      </c>
      <c r="BNC3236" s="112" t="s">
        <v>52</v>
      </c>
      <c r="BND3236" s="112" t="s">
        <v>13</v>
      </c>
      <c r="BNE3236" s="235" t="s">
        <v>189</v>
      </c>
      <c r="BNF3236" s="112" t="s">
        <v>0</v>
      </c>
      <c r="BNG3236" s="112" t="s">
        <v>1</v>
      </c>
      <c r="BNH3236" s="112" t="s">
        <v>2</v>
      </c>
      <c r="BNI3236" s="112" t="s">
        <v>3</v>
      </c>
      <c r="BNJ3236" s="112" t="s">
        <v>50</v>
      </c>
      <c r="BNK3236" s="112" t="s">
        <v>52</v>
      </c>
      <c r="BNL3236" s="112" t="s">
        <v>13</v>
      </c>
      <c r="BNM3236" s="235" t="s">
        <v>189</v>
      </c>
      <c r="BNN3236" s="112" t="s">
        <v>0</v>
      </c>
      <c r="BNO3236" s="112" t="s">
        <v>1</v>
      </c>
      <c r="BNP3236" s="112" t="s">
        <v>2</v>
      </c>
      <c r="BNQ3236" s="112" t="s">
        <v>3</v>
      </c>
      <c r="BNR3236" s="112" t="s">
        <v>50</v>
      </c>
      <c r="BNS3236" s="112" t="s">
        <v>52</v>
      </c>
      <c r="BNT3236" s="112" t="s">
        <v>13</v>
      </c>
      <c r="BNU3236" s="235" t="s">
        <v>189</v>
      </c>
      <c r="BNV3236" s="112" t="s">
        <v>0</v>
      </c>
      <c r="BNW3236" s="112" t="s">
        <v>1</v>
      </c>
      <c r="BNX3236" s="112" t="s">
        <v>2</v>
      </c>
      <c r="BNY3236" s="112" t="s">
        <v>3</v>
      </c>
      <c r="BNZ3236" s="112" t="s">
        <v>50</v>
      </c>
      <c r="BOA3236" s="112" t="s">
        <v>52</v>
      </c>
      <c r="BOB3236" s="112" t="s">
        <v>13</v>
      </c>
      <c r="BOC3236" s="235" t="s">
        <v>189</v>
      </c>
      <c r="BOD3236" s="112" t="s">
        <v>0</v>
      </c>
      <c r="BOE3236" s="112" t="s">
        <v>1</v>
      </c>
      <c r="BOF3236" s="112" t="s">
        <v>2</v>
      </c>
      <c r="BOG3236" s="112" t="s">
        <v>3</v>
      </c>
      <c r="BOH3236" s="112" t="s">
        <v>50</v>
      </c>
      <c r="BOI3236" s="112" t="s">
        <v>52</v>
      </c>
      <c r="BOJ3236" s="112" t="s">
        <v>13</v>
      </c>
      <c r="BOK3236" s="235" t="s">
        <v>189</v>
      </c>
      <c r="BOL3236" s="112" t="s">
        <v>0</v>
      </c>
      <c r="BOM3236" s="112" t="s">
        <v>1</v>
      </c>
      <c r="BON3236" s="112" t="s">
        <v>2</v>
      </c>
      <c r="BOO3236" s="112" t="s">
        <v>3</v>
      </c>
      <c r="BOP3236" s="112" t="s">
        <v>50</v>
      </c>
      <c r="BOQ3236" s="112" t="s">
        <v>52</v>
      </c>
      <c r="BOR3236" s="112" t="s">
        <v>13</v>
      </c>
      <c r="BOS3236" s="235" t="s">
        <v>189</v>
      </c>
      <c r="BOT3236" s="112" t="s">
        <v>0</v>
      </c>
      <c r="BOU3236" s="112" t="s">
        <v>1</v>
      </c>
      <c r="BOV3236" s="112" t="s">
        <v>2</v>
      </c>
      <c r="BOW3236" s="112" t="s">
        <v>3</v>
      </c>
      <c r="BOX3236" s="112" t="s">
        <v>50</v>
      </c>
      <c r="BOY3236" s="112" t="s">
        <v>52</v>
      </c>
      <c r="BOZ3236" s="112" t="s">
        <v>13</v>
      </c>
      <c r="BPA3236" s="235" t="s">
        <v>189</v>
      </c>
      <c r="BPB3236" s="112" t="s">
        <v>0</v>
      </c>
      <c r="BPC3236" s="112" t="s">
        <v>1</v>
      </c>
      <c r="BPD3236" s="112" t="s">
        <v>2</v>
      </c>
      <c r="BPE3236" s="112" t="s">
        <v>3</v>
      </c>
      <c r="BPF3236" s="112" t="s">
        <v>50</v>
      </c>
      <c r="BPG3236" s="112" t="s">
        <v>52</v>
      </c>
      <c r="BPH3236" s="112" t="s">
        <v>13</v>
      </c>
      <c r="BPI3236" s="235" t="s">
        <v>189</v>
      </c>
      <c r="BPJ3236" s="112" t="s">
        <v>0</v>
      </c>
      <c r="BPK3236" s="112" t="s">
        <v>1</v>
      </c>
      <c r="BPL3236" s="112" t="s">
        <v>2</v>
      </c>
      <c r="BPM3236" s="112" t="s">
        <v>3</v>
      </c>
      <c r="BPN3236" s="112" t="s">
        <v>50</v>
      </c>
      <c r="BPO3236" s="112" t="s">
        <v>52</v>
      </c>
      <c r="BPP3236" s="112" t="s">
        <v>13</v>
      </c>
      <c r="BPQ3236" s="235" t="s">
        <v>189</v>
      </c>
      <c r="BPR3236" s="112" t="s">
        <v>0</v>
      </c>
      <c r="BPS3236" s="112" t="s">
        <v>1</v>
      </c>
      <c r="BPT3236" s="112" t="s">
        <v>2</v>
      </c>
      <c r="BPU3236" s="112" t="s">
        <v>3</v>
      </c>
      <c r="BPV3236" s="112" t="s">
        <v>50</v>
      </c>
      <c r="BPW3236" s="112" t="s">
        <v>52</v>
      </c>
      <c r="BPX3236" s="112" t="s">
        <v>13</v>
      </c>
      <c r="BPY3236" s="235" t="s">
        <v>189</v>
      </c>
      <c r="BPZ3236" s="112" t="s">
        <v>0</v>
      </c>
      <c r="BQA3236" s="112" t="s">
        <v>1</v>
      </c>
      <c r="BQB3236" s="112" t="s">
        <v>2</v>
      </c>
      <c r="BQC3236" s="112" t="s">
        <v>3</v>
      </c>
      <c r="BQD3236" s="112" t="s">
        <v>50</v>
      </c>
      <c r="BQE3236" s="112" t="s">
        <v>52</v>
      </c>
      <c r="BQF3236" s="112" t="s">
        <v>13</v>
      </c>
      <c r="BQG3236" s="235" t="s">
        <v>189</v>
      </c>
      <c r="BQH3236" s="112" t="s">
        <v>0</v>
      </c>
      <c r="BQI3236" s="112" t="s">
        <v>1</v>
      </c>
      <c r="BQJ3236" s="112" t="s">
        <v>2</v>
      </c>
      <c r="BQK3236" s="112" t="s">
        <v>3</v>
      </c>
      <c r="BQL3236" s="112" t="s">
        <v>50</v>
      </c>
      <c r="BQM3236" s="112" t="s">
        <v>52</v>
      </c>
      <c r="BQN3236" s="112" t="s">
        <v>13</v>
      </c>
      <c r="BQO3236" s="235" t="s">
        <v>189</v>
      </c>
      <c r="BQP3236" s="112" t="s">
        <v>0</v>
      </c>
      <c r="BQQ3236" s="112" t="s">
        <v>1</v>
      </c>
      <c r="BQR3236" s="112" t="s">
        <v>2</v>
      </c>
      <c r="BQS3236" s="112" t="s">
        <v>3</v>
      </c>
      <c r="BQT3236" s="112" t="s">
        <v>50</v>
      </c>
      <c r="BQU3236" s="112" t="s">
        <v>52</v>
      </c>
      <c r="BQV3236" s="112" t="s">
        <v>13</v>
      </c>
      <c r="BQW3236" s="235" t="s">
        <v>189</v>
      </c>
      <c r="BQX3236" s="112" t="s">
        <v>0</v>
      </c>
      <c r="BQY3236" s="112" t="s">
        <v>1</v>
      </c>
      <c r="BQZ3236" s="112" t="s">
        <v>2</v>
      </c>
      <c r="BRA3236" s="112" t="s">
        <v>3</v>
      </c>
      <c r="BRB3236" s="112" t="s">
        <v>50</v>
      </c>
      <c r="BRC3236" s="112" t="s">
        <v>52</v>
      </c>
      <c r="BRD3236" s="112" t="s">
        <v>13</v>
      </c>
      <c r="BRE3236" s="235" t="s">
        <v>189</v>
      </c>
      <c r="BRF3236" s="112" t="s">
        <v>0</v>
      </c>
      <c r="BRG3236" s="112" t="s">
        <v>1</v>
      </c>
      <c r="BRH3236" s="112" t="s">
        <v>2</v>
      </c>
      <c r="BRI3236" s="112" t="s">
        <v>3</v>
      </c>
      <c r="BRJ3236" s="112" t="s">
        <v>50</v>
      </c>
      <c r="BRK3236" s="112" t="s">
        <v>52</v>
      </c>
      <c r="BRL3236" s="112" t="s">
        <v>13</v>
      </c>
      <c r="BRM3236" s="235" t="s">
        <v>189</v>
      </c>
      <c r="BRN3236" s="112" t="s">
        <v>0</v>
      </c>
      <c r="BRO3236" s="112" t="s">
        <v>1</v>
      </c>
      <c r="BRP3236" s="112" t="s">
        <v>2</v>
      </c>
      <c r="BRQ3236" s="112" t="s">
        <v>3</v>
      </c>
      <c r="BRR3236" s="112" t="s">
        <v>50</v>
      </c>
      <c r="BRS3236" s="112" t="s">
        <v>52</v>
      </c>
      <c r="BRT3236" s="112" t="s">
        <v>13</v>
      </c>
      <c r="BRU3236" s="235" t="s">
        <v>189</v>
      </c>
      <c r="BRV3236" s="112" t="s">
        <v>0</v>
      </c>
      <c r="BRW3236" s="112" t="s">
        <v>1</v>
      </c>
      <c r="BRX3236" s="112" t="s">
        <v>2</v>
      </c>
      <c r="BRY3236" s="112" t="s">
        <v>3</v>
      </c>
      <c r="BRZ3236" s="112" t="s">
        <v>50</v>
      </c>
      <c r="BSA3236" s="112" t="s">
        <v>52</v>
      </c>
      <c r="BSB3236" s="112" t="s">
        <v>13</v>
      </c>
      <c r="BSC3236" s="235" t="s">
        <v>189</v>
      </c>
      <c r="BSD3236" s="112" t="s">
        <v>0</v>
      </c>
      <c r="BSE3236" s="112" t="s">
        <v>1</v>
      </c>
      <c r="BSF3236" s="112" t="s">
        <v>2</v>
      </c>
      <c r="BSG3236" s="112" t="s">
        <v>3</v>
      </c>
      <c r="BSH3236" s="112" t="s">
        <v>50</v>
      </c>
      <c r="BSI3236" s="112" t="s">
        <v>52</v>
      </c>
      <c r="BSJ3236" s="112" t="s">
        <v>13</v>
      </c>
      <c r="BSK3236" s="235" t="s">
        <v>189</v>
      </c>
      <c r="BSL3236" s="112" t="s">
        <v>0</v>
      </c>
      <c r="BSM3236" s="112" t="s">
        <v>1</v>
      </c>
      <c r="BSN3236" s="112" t="s">
        <v>2</v>
      </c>
      <c r="BSO3236" s="112" t="s">
        <v>3</v>
      </c>
      <c r="BSP3236" s="112" t="s">
        <v>50</v>
      </c>
      <c r="BSQ3236" s="112" t="s">
        <v>52</v>
      </c>
      <c r="BSR3236" s="112" t="s">
        <v>13</v>
      </c>
      <c r="BSS3236" s="235" t="s">
        <v>189</v>
      </c>
      <c r="BST3236" s="112" t="s">
        <v>0</v>
      </c>
      <c r="BSU3236" s="112" t="s">
        <v>1</v>
      </c>
      <c r="BSV3236" s="112" t="s">
        <v>2</v>
      </c>
      <c r="BSW3236" s="112" t="s">
        <v>3</v>
      </c>
      <c r="BSX3236" s="112" t="s">
        <v>50</v>
      </c>
      <c r="BSY3236" s="112" t="s">
        <v>52</v>
      </c>
      <c r="BSZ3236" s="112" t="s">
        <v>13</v>
      </c>
      <c r="BTA3236" s="235" t="s">
        <v>189</v>
      </c>
      <c r="BTB3236" s="112" t="s">
        <v>0</v>
      </c>
      <c r="BTC3236" s="112" t="s">
        <v>1</v>
      </c>
      <c r="BTD3236" s="112" t="s">
        <v>2</v>
      </c>
      <c r="BTE3236" s="112" t="s">
        <v>3</v>
      </c>
      <c r="BTF3236" s="112" t="s">
        <v>50</v>
      </c>
      <c r="BTG3236" s="112" t="s">
        <v>52</v>
      </c>
      <c r="BTH3236" s="112" t="s">
        <v>13</v>
      </c>
      <c r="BTI3236" s="235" t="s">
        <v>189</v>
      </c>
      <c r="BTJ3236" s="112" t="s">
        <v>0</v>
      </c>
      <c r="BTK3236" s="112" t="s">
        <v>1</v>
      </c>
      <c r="BTL3236" s="112" t="s">
        <v>2</v>
      </c>
      <c r="BTM3236" s="112" t="s">
        <v>3</v>
      </c>
      <c r="BTN3236" s="112" t="s">
        <v>50</v>
      </c>
      <c r="BTO3236" s="112" t="s">
        <v>52</v>
      </c>
      <c r="BTP3236" s="112" t="s">
        <v>13</v>
      </c>
      <c r="BTQ3236" s="235" t="s">
        <v>189</v>
      </c>
      <c r="BTR3236" s="112" t="s">
        <v>0</v>
      </c>
      <c r="BTS3236" s="112" t="s">
        <v>1</v>
      </c>
      <c r="BTT3236" s="112" t="s">
        <v>2</v>
      </c>
      <c r="BTU3236" s="112" t="s">
        <v>3</v>
      </c>
      <c r="BTV3236" s="112" t="s">
        <v>50</v>
      </c>
      <c r="BTW3236" s="112" t="s">
        <v>52</v>
      </c>
      <c r="BTX3236" s="112" t="s">
        <v>13</v>
      </c>
      <c r="BTY3236" s="235" t="s">
        <v>189</v>
      </c>
      <c r="BTZ3236" s="112" t="s">
        <v>0</v>
      </c>
      <c r="BUA3236" s="112" t="s">
        <v>1</v>
      </c>
      <c r="BUB3236" s="112" t="s">
        <v>2</v>
      </c>
      <c r="BUC3236" s="112" t="s">
        <v>3</v>
      </c>
      <c r="BUD3236" s="112" t="s">
        <v>50</v>
      </c>
      <c r="BUE3236" s="112" t="s">
        <v>52</v>
      </c>
      <c r="BUF3236" s="112" t="s">
        <v>13</v>
      </c>
      <c r="BUG3236" s="235" t="s">
        <v>189</v>
      </c>
      <c r="BUH3236" s="112" t="s">
        <v>0</v>
      </c>
      <c r="BUI3236" s="112" t="s">
        <v>1</v>
      </c>
      <c r="BUJ3236" s="112" t="s">
        <v>2</v>
      </c>
      <c r="BUK3236" s="112" t="s">
        <v>3</v>
      </c>
      <c r="BUL3236" s="112" t="s">
        <v>50</v>
      </c>
      <c r="BUM3236" s="112" t="s">
        <v>52</v>
      </c>
      <c r="BUN3236" s="112" t="s">
        <v>13</v>
      </c>
      <c r="BUO3236" s="235" t="s">
        <v>189</v>
      </c>
      <c r="BUP3236" s="112" t="s">
        <v>0</v>
      </c>
      <c r="BUQ3236" s="112" t="s">
        <v>1</v>
      </c>
      <c r="BUR3236" s="112" t="s">
        <v>2</v>
      </c>
      <c r="BUS3236" s="112" t="s">
        <v>3</v>
      </c>
      <c r="BUT3236" s="112" t="s">
        <v>50</v>
      </c>
      <c r="BUU3236" s="112" t="s">
        <v>52</v>
      </c>
      <c r="BUV3236" s="112" t="s">
        <v>13</v>
      </c>
      <c r="BUW3236" s="235" t="s">
        <v>189</v>
      </c>
      <c r="BUX3236" s="112" t="s">
        <v>0</v>
      </c>
      <c r="BUY3236" s="112" t="s">
        <v>1</v>
      </c>
      <c r="BUZ3236" s="112" t="s">
        <v>2</v>
      </c>
      <c r="BVA3236" s="112" t="s">
        <v>3</v>
      </c>
      <c r="BVB3236" s="112" t="s">
        <v>50</v>
      </c>
      <c r="BVC3236" s="112" t="s">
        <v>52</v>
      </c>
      <c r="BVD3236" s="112" t="s">
        <v>13</v>
      </c>
      <c r="BVE3236" s="235" t="s">
        <v>189</v>
      </c>
      <c r="BVF3236" s="112" t="s">
        <v>0</v>
      </c>
      <c r="BVG3236" s="112" t="s">
        <v>1</v>
      </c>
      <c r="BVH3236" s="112" t="s">
        <v>2</v>
      </c>
      <c r="BVI3236" s="112" t="s">
        <v>3</v>
      </c>
      <c r="BVJ3236" s="112" t="s">
        <v>50</v>
      </c>
      <c r="BVK3236" s="112" t="s">
        <v>52</v>
      </c>
      <c r="BVL3236" s="112" t="s">
        <v>13</v>
      </c>
      <c r="BVM3236" s="235" t="s">
        <v>189</v>
      </c>
      <c r="BVN3236" s="112" t="s">
        <v>0</v>
      </c>
      <c r="BVO3236" s="112" t="s">
        <v>1</v>
      </c>
      <c r="BVP3236" s="112" t="s">
        <v>2</v>
      </c>
      <c r="BVQ3236" s="112" t="s">
        <v>3</v>
      </c>
      <c r="BVR3236" s="112" t="s">
        <v>50</v>
      </c>
      <c r="BVS3236" s="112" t="s">
        <v>52</v>
      </c>
      <c r="BVT3236" s="112" t="s">
        <v>13</v>
      </c>
      <c r="BVU3236" s="235" t="s">
        <v>189</v>
      </c>
      <c r="BVV3236" s="112" t="s">
        <v>0</v>
      </c>
      <c r="BVW3236" s="112" t="s">
        <v>1</v>
      </c>
      <c r="BVX3236" s="112" t="s">
        <v>2</v>
      </c>
      <c r="BVY3236" s="112" t="s">
        <v>3</v>
      </c>
      <c r="BVZ3236" s="112" t="s">
        <v>50</v>
      </c>
      <c r="BWA3236" s="112" t="s">
        <v>52</v>
      </c>
      <c r="BWB3236" s="112" t="s">
        <v>13</v>
      </c>
      <c r="BWC3236" s="235" t="s">
        <v>189</v>
      </c>
      <c r="BWD3236" s="112" t="s">
        <v>0</v>
      </c>
      <c r="BWE3236" s="112" t="s">
        <v>1</v>
      </c>
      <c r="BWF3236" s="112" t="s">
        <v>2</v>
      </c>
      <c r="BWG3236" s="112" t="s">
        <v>3</v>
      </c>
      <c r="BWH3236" s="112" t="s">
        <v>50</v>
      </c>
      <c r="BWI3236" s="112" t="s">
        <v>52</v>
      </c>
      <c r="BWJ3236" s="112" t="s">
        <v>13</v>
      </c>
      <c r="BWK3236" s="235" t="s">
        <v>189</v>
      </c>
      <c r="BWL3236" s="112" t="s">
        <v>0</v>
      </c>
      <c r="BWM3236" s="112" t="s">
        <v>1</v>
      </c>
      <c r="BWN3236" s="112" t="s">
        <v>2</v>
      </c>
      <c r="BWO3236" s="112" t="s">
        <v>3</v>
      </c>
      <c r="BWP3236" s="112" t="s">
        <v>50</v>
      </c>
      <c r="BWQ3236" s="112" t="s">
        <v>52</v>
      </c>
      <c r="BWR3236" s="112" t="s">
        <v>13</v>
      </c>
      <c r="BWS3236" s="235" t="s">
        <v>189</v>
      </c>
      <c r="BWT3236" s="112" t="s">
        <v>0</v>
      </c>
      <c r="BWU3236" s="112" t="s">
        <v>1</v>
      </c>
      <c r="BWV3236" s="112" t="s">
        <v>2</v>
      </c>
      <c r="BWW3236" s="112" t="s">
        <v>3</v>
      </c>
      <c r="BWX3236" s="112" t="s">
        <v>50</v>
      </c>
      <c r="BWY3236" s="112" t="s">
        <v>52</v>
      </c>
      <c r="BWZ3236" s="112" t="s">
        <v>13</v>
      </c>
      <c r="BXA3236" s="235" t="s">
        <v>189</v>
      </c>
      <c r="BXB3236" s="112" t="s">
        <v>0</v>
      </c>
      <c r="BXC3236" s="112" t="s">
        <v>1</v>
      </c>
      <c r="BXD3236" s="112" t="s">
        <v>2</v>
      </c>
      <c r="BXE3236" s="112" t="s">
        <v>3</v>
      </c>
      <c r="BXF3236" s="112" t="s">
        <v>50</v>
      </c>
      <c r="BXG3236" s="112" t="s">
        <v>52</v>
      </c>
      <c r="BXH3236" s="112" t="s">
        <v>13</v>
      </c>
      <c r="BXI3236" s="235" t="s">
        <v>189</v>
      </c>
      <c r="BXJ3236" s="112" t="s">
        <v>0</v>
      </c>
      <c r="BXK3236" s="112" t="s">
        <v>1</v>
      </c>
      <c r="BXL3236" s="112" t="s">
        <v>2</v>
      </c>
      <c r="BXM3236" s="112" t="s">
        <v>3</v>
      </c>
      <c r="BXN3236" s="112" t="s">
        <v>50</v>
      </c>
      <c r="BXO3236" s="112" t="s">
        <v>52</v>
      </c>
      <c r="BXP3236" s="112" t="s">
        <v>13</v>
      </c>
      <c r="BXQ3236" s="235" t="s">
        <v>189</v>
      </c>
      <c r="BXR3236" s="112" t="s">
        <v>0</v>
      </c>
      <c r="BXS3236" s="112" t="s">
        <v>1</v>
      </c>
      <c r="BXT3236" s="112" t="s">
        <v>2</v>
      </c>
      <c r="BXU3236" s="112" t="s">
        <v>3</v>
      </c>
      <c r="BXV3236" s="112" t="s">
        <v>50</v>
      </c>
      <c r="BXW3236" s="112" t="s">
        <v>52</v>
      </c>
      <c r="BXX3236" s="112" t="s">
        <v>13</v>
      </c>
      <c r="BXY3236" s="235" t="s">
        <v>189</v>
      </c>
      <c r="BXZ3236" s="112" t="s">
        <v>0</v>
      </c>
      <c r="BYA3236" s="112" t="s">
        <v>1</v>
      </c>
      <c r="BYB3236" s="112" t="s">
        <v>2</v>
      </c>
      <c r="BYC3236" s="112" t="s">
        <v>3</v>
      </c>
      <c r="BYD3236" s="112" t="s">
        <v>50</v>
      </c>
      <c r="BYE3236" s="112" t="s">
        <v>52</v>
      </c>
      <c r="BYF3236" s="112" t="s">
        <v>13</v>
      </c>
      <c r="BYG3236" s="235" t="s">
        <v>189</v>
      </c>
      <c r="BYH3236" s="112" t="s">
        <v>0</v>
      </c>
      <c r="BYI3236" s="112" t="s">
        <v>1</v>
      </c>
      <c r="BYJ3236" s="112" t="s">
        <v>2</v>
      </c>
      <c r="BYK3236" s="112" t="s">
        <v>3</v>
      </c>
      <c r="BYL3236" s="112" t="s">
        <v>50</v>
      </c>
      <c r="BYM3236" s="112" t="s">
        <v>52</v>
      </c>
      <c r="BYN3236" s="112" t="s">
        <v>13</v>
      </c>
      <c r="BYO3236" s="235" t="s">
        <v>189</v>
      </c>
      <c r="BYP3236" s="112" t="s">
        <v>0</v>
      </c>
      <c r="BYQ3236" s="112" t="s">
        <v>1</v>
      </c>
      <c r="BYR3236" s="112" t="s">
        <v>2</v>
      </c>
      <c r="BYS3236" s="112" t="s">
        <v>3</v>
      </c>
      <c r="BYT3236" s="112" t="s">
        <v>50</v>
      </c>
      <c r="BYU3236" s="112" t="s">
        <v>52</v>
      </c>
      <c r="BYV3236" s="112" t="s">
        <v>13</v>
      </c>
      <c r="BYW3236" s="235" t="s">
        <v>189</v>
      </c>
      <c r="BYX3236" s="112" t="s">
        <v>0</v>
      </c>
      <c r="BYY3236" s="112" t="s">
        <v>1</v>
      </c>
      <c r="BYZ3236" s="112" t="s">
        <v>2</v>
      </c>
      <c r="BZA3236" s="112" t="s">
        <v>3</v>
      </c>
      <c r="BZB3236" s="112" t="s">
        <v>50</v>
      </c>
      <c r="BZC3236" s="112" t="s">
        <v>52</v>
      </c>
      <c r="BZD3236" s="112" t="s">
        <v>13</v>
      </c>
      <c r="BZE3236" s="235" t="s">
        <v>189</v>
      </c>
      <c r="BZF3236" s="112" t="s">
        <v>0</v>
      </c>
      <c r="BZG3236" s="112" t="s">
        <v>1</v>
      </c>
      <c r="BZH3236" s="112" t="s">
        <v>2</v>
      </c>
      <c r="BZI3236" s="112" t="s">
        <v>3</v>
      </c>
      <c r="BZJ3236" s="112" t="s">
        <v>50</v>
      </c>
      <c r="BZK3236" s="112" t="s">
        <v>52</v>
      </c>
      <c r="BZL3236" s="112" t="s">
        <v>13</v>
      </c>
      <c r="BZM3236" s="235" t="s">
        <v>189</v>
      </c>
      <c r="BZN3236" s="112" t="s">
        <v>0</v>
      </c>
      <c r="BZO3236" s="112" t="s">
        <v>1</v>
      </c>
      <c r="BZP3236" s="112" t="s">
        <v>2</v>
      </c>
      <c r="BZQ3236" s="112" t="s">
        <v>3</v>
      </c>
      <c r="BZR3236" s="112" t="s">
        <v>50</v>
      </c>
      <c r="BZS3236" s="112" t="s">
        <v>52</v>
      </c>
      <c r="BZT3236" s="112" t="s">
        <v>13</v>
      </c>
      <c r="BZU3236" s="235" t="s">
        <v>189</v>
      </c>
      <c r="BZV3236" s="112" t="s">
        <v>0</v>
      </c>
      <c r="BZW3236" s="112" t="s">
        <v>1</v>
      </c>
      <c r="BZX3236" s="112" t="s">
        <v>2</v>
      </c>
      <c r="BZY3236" s="112" t="s">
        <v>3</v>
      </c>
      <c r="BZZ3236" s="112" t="s">
        <v>50</v>
      </c>
      <c r="CAA3236" s="112" t="s">
        <v>52</v>
      </c>
      <c r="CAB3236" s="112" t="s">
        <v>13</v>
      </c>
      <c r="CAC3236" s="235" t="s">
        <v>189</v>
      </c>
      <c r="CAD3236" s="112" t="s">
        <v>0</v>
      </c>
      <c r="CAE3236" s="112" t="s">
        <v>1</v>
      </c>
      <c r="CAF3236" s="112" t="s">
        <v>2</v>
      </c>
      <c r="CAG3236" s="112" t="s">
        <v>3</v>
      </c>
      <c r="CAH3236" s="112" t="s">
        <v>50</v>
      </c>
      <c r="CAI3236" s="112" t="s">
        <v>52</v>
      </c>
      <c r="CAJ3236" s="112" t="s">
        <v>13</v>
      </c>
      <c r="CAK3236" s="235" t="s">
        <v>189</v>
      </c>
      <c r="CAL3236" s="112" t="s">
        <v>0</v>
      </c>
      <c r="CAM3236" s="112" t="s">
        <v>1</v>
      </c>
      <c r="CAN3236" s="112" t="s">
        <v>2</v>
      </c>
      <c r="CAO3236" s="112" t="s">
        <v>3</v>
      </c>
      <c r="CAP3236" s="112" t="s">
        <v>50</v>
      </c>
      <c r="CAQ3236" s="112" t="s">
        <v>52</v>
      </c>
      <c r="CAR3236" s="112" t="s">
        <v>13</v>
      </c>
      <c r="CAS3236" s="235" t="s">
        <v>189</v>
      </c>
      <c r="CAT3236" s="112" t="s">
        <v>0</v>
      </c>
      <c r="CAU3236" s="112" t="s">
        <v>1</v>
      </c>
      <c r="CAV3236" s="112" t="s">
        <v>2</v>
      </c>
      <c r="CAW3236" s="112" t="s">
        <v>3</v>
      </c>
      <c r="CAX3236" s="112" t="s">
        <v>50</v>
      </c>
      <c r="CAY3236" s="112" t="s">
        <v>52</v>
      </c>
      <c r="CAZ3236" s="112" t="s">
        <v>13</v>
      </c>
      <c r="CBA3236" s="235" t="s">
        <v>189</v>
      </c>
      <c r="CBB3236" s="112" t="s">
        <v>0</v>
      </c>
      <c r="CBC3236" s="112" t="s">
        <v>1</v>
      </c>
      <c r="CBD3236" s="112" t="s">
        <v>2</v>
      </c>
      <c r="CBE3236" s="112" t="s">
        <v>3</v>
      </c>
      <c r="CBF3236" s="112" t="s">
        <v>50</v>
      </c>
      <c r="CBG3236" s="112" t="s">
        <v>52</v>
      </c>
      <c r="CBH3236" s="112" t="s">
        <v>13</v>
      </c>
      <c r="CBI3236" s="235" t="s">
        <v>189</v>
      </c>
      <c r="CBJ3236" s="112" t="s">
        <v>0</v>
      </c>
      <c r="CBK3236" s="112" t="s">
        <v>1</v>
      </c>
      <c r="CBL3236" s="112" t="s">
        <v>2</v>
      </c>
      <c r="CBM3236" s="112" t="s">
        <v>3</v>
      </c>
      <c r="CBN3236" s="112" t="s">
        <v>50</v>
      </c>
      <c r="CBO3236" s="112" t="s">
        <v>52</v>
      </c>
      <c r="CBP3236" s="112" t="s">
        <v>13</v>
      </c>
      <c r="CBQ3236" s="235" t="s">
        <v>189</v>
      </c>
      <c r="CBR3236" s="112" t="s">
        <v>0</v>
      </c>
      <c r="CBS3236" s="112" t="s">
        <v>1</v>
      </c>
      <c r="CBT3236" s="112" t="s">
        <v>2</v>
      </c>
      <c r="CBU3236" s="112" t="s">
        <v>3</v>
      </c>
      <c r="CBV3236" s="112" t="s">
        <v>50</v>
      </c>
      <c r="CBW3236" s="112" t="s">
        <v>52</v>
      </c>
      <c r="CBX3236" s="112" t="s">
        <v>13</v>
      </c>
      <c r="CBY3236" s="235" t="s">
        <v>189</v>
      </c>
      <c r="CBZ3236" s="112" t="s">
        <v>0</v>
      </c>
      <c r="CCA3236" s="112" t="s">
        <v>1</v>
      </c>
      <c r="CCB3236" s="112" t="s">
        <v>2</v>
      </c>
      <c r="CCC3236" s="112" t="s">
        <v>3</v>
      </c>
      <c r="CCD3236" s="112" t="s">
        <v>50</v>
      </c>
      <c r="CCE3236" s="112" t="s">
        <v>52</v>
      </c>
      <c r="CCF3236" s="112" t="s">
        <v>13</v>
      </c>
      <c r="CCG3236" s="235" t="s">
        <v>189</v>
      </c>
      <c r="CCH3236" s="112" t="s">
        <v>0</v>
      </c>
      <c r="CCI3236" s="112" t="s">
        <v>1</v>
      </c>
      <c r="CCJ3236" s="112" t="s">
        <v>2</v>
      </c>
      <c r="CCK3236" s="112" t="s">
        <v>3</v>
      </c>
      <c r="CCL3236" s="112" t="s">
        <v>50</v>
      </c>
      <c r="CCM3236" s="112" t="s">
        <v>52</v>
      </c>
      <c r="CCN3236" s="112" t="s">
        <v>13</v>
      </c>
      <c r="CCO3236" s="235" t="s">
        <v>189</v>
      </c>
      <c r="CCP3236" s="112" t="s">
        <v>0</v>
      </c>
      <c r="CCQ3236" s="112" t="s">
        <v>1</v>
      </c>
      <c r="CCR3236" s="112" t="s">
        <v>2</v>
      </c>
      <c r="CCS3236" s="112" t="s">
        <v>3</v>
      </c>
      <c r="CCT3236" s="112" t="s">
        <v>50</v>
      </c>
      <c r="CCU3236" s="112" t="s">
        <v>52</v>
      </c>
      <c r="CCV3236" s="112" t="s">
        <v>13</v>
      </c>
      <c r="CCW3236" s="235" t="s">
        <v>189</v>
      </c>
      <c r="CCX3236" s="112" t="s">
        <v>0</v>
      </c>
      <c r="CCY3236" s="112" t="s">
        <v>1</v>
      </c>
      <c r="CCZ3236" s="112" t="s">
        <v>2</v>
      </c>
      <c r="CDA3236" s="112" t="s">
        <v>3</v>
      </c>
      <c r="CDB3236" s="112" t="s">
        <v>50</v>
      </c>
      <c r="CDC3236" s="112" t="s">
        <v>52</v>
      </c>
      <c r="CDD3236" s="112" t="s">
        <v>13</v>
      </c>
      <c r="CDE3236" s="235" t="s">
        <v>189</v>
      </c>
      <c r="CDF3236" s="112" t="s">
        <v>0</v>
      </c>
      <c r="CDG3236" s="112" t="s">
        <v>1</v>
      </c>
      <c r="CDH3236" s="112" t="s">
        <v>2</v>
      </c>
      <c r="CDI3236" s="112" t="s">
        <v>3</v>
      </c>
      <c r="CDJ3236" s="112" t="s">
        <v>50</v>
      </c>
      <c r="CDK3236" s="112" t="s">
        <v>52</v>
      </c>
      <c r="CDL3236" s="112" t="s">
        <v>13</v>
      </c>
      <c r="CDM3236" s="235" t="s">
        <v>189</v>
      </c>
      <c r="CDN3236" s="112" t="s">
        <v>0</v>
      </c>
      <c r="CDO3236" s="112" t="s">
        <v>1</v>
      </c>
      <c r="CDP3236" s="112" t="s">
        <v>2</v>
      </c>
      <c r="CDQ3236" s="112" t="s">
        <v>3</v>
      </c>
      <c r="CDR3236" s="112" t="s">
        <v>50</v>
      </c>
      <c r="CDS3236" s="112" t="s">
        <v>52</v>
      </c>
      <c r="CDT3236" s="112" t="s">
        <v>13</v>
      </c>
      <c r="CDU3236" s="235" t="s">
        <v>189</v>
      </c>
      <c r="CDV3236" s="112" t="s">
        <v>0</v>
      </c>
      <c r="CDW3236" s="112" t="s">
        <v>1</v>
      </c>
      <c r="CDX3236" s="112" t="s">
        <v>2</v>
      </c>
      <c r="CDY3236" s="112" t="s">
        <v>3</v>
      </c>
      <c r="CDZ3236" s="112" t="s">
        <v>50</v>
      </c>
      <c r="CEA3236" s="112" t="s">
        <v>52</v>
      </c>
      <c r="CEB3236" s="112" t="s">
        <v>13</v>
      </c>
      <c r="CEC3236" s="235" t="s">
        <v>189</v>
      </c>
      <c r="CED3236" s="112" t="s">
        <v>0</v>
      </c>
      <c r="CEE3236" s="112" t="s">
        <v>1</v>
      </c>
      <c r="CEF3236" s="112" t="s">
        <v>2</v>
      </c>
      <c r="CEG3236" s="112" t="s">
        <v>3</v>
      </c>
      <c r="CEH3236" s="112" t="s">
        <v>50</v>
      </c>
      <c r="CEI3236" s="112" t="s">
        <v>52</v>
      </c>
      <c r="CEJ3236" s="112" t="s">
        <v>13</v>
      </c>
      <c r="CEK3236" s="235" t="s">
        <v>189</v>
      </c>
      <c r="CEL3236" s="112" t="s">
        <v>0</v>
      </c>
      <c r="CEM3236" s="112" t="s">
        <v>1</v>
      </c>
      <c r="CEN3236" s="112" t="s">
        <v>2</v>
      </c>
      <c r="CEO3236" s="112" t="s">
        <v>3</v>
      </c>
      <c r="CEP3236" s="112" t="s">
        <v>50</v>
      </c>
      <c r="CEQ3236" s="112" t="s">
        <v>52</v>
      </c>
      <c r="CER3236" s="112" t="s">
        <v>13</v>
      </c>
      <c r="CES3236" s="235" t="s">
        <v>189</v>
      </c>
      <c r="CET3236" s="112" t="s">
        <v>0</v>
      </c>
      <c r="CEU3236" s="112" t="s">
        <v>1</v>
      </c>
      <c r="CEV3236" s="112" t="s">
        <v>2</v>
      </c>
      <c r="CEW3236" s="112" t="s">
        <v>3</v>
      </c>
      <c r="CEX3236" s="112" t="s">
        <v>50</v>
      </c>
      <c r="CEY3236" s="112" t="s">
        <v>52</v>
      </c>
      <c r="CEZ3236" s="112" t="s">
        <v>13</v>
      </c>
      <c r="CFA3236" s="235" t="s">
        <v>189</v>
      </c>
      <c r="CFB3236" s="112" t="s">
        <v>0</v>
      </c>
      <c r="CFC3236" s="112" t="s">
        <v>1</v>
      </c>
      <c r="CFD3236" s="112" t="s">
        <v>2</v>
      </c>
      <c r="CFE3236" s="112" t="s">
        <v>3</v>
      </c>
      <c r="CFF3236" s="112" t="s">
        <v>50</v>
      </c>
      <c r="CFG3236" s="112" t="s">
        <v>52</v>
      </c>
      <c r="CFH3236" s="112" t="s">
        <v>13</v>
      </c>
      <c r="CFI3236" s="235" t="s">
        <v>189</v>
      </c>
      <c r="CFJ3236" s="112" t="s">
        <v>0</v>
      </c>
      <c r="CFK3236" s="112" t="s">
        <v>1</v>
      </c>
      <c r="CFL3236" s="112" t="s">
        <v>2</v>
      </c>
      <c r="CFM3236" s="112" t="s">
        <v>3</v>
      </c>
      <c r="CFN3236" s="112" t="s">
        <v>50</v>
      </c>
      <c r="CFO3236" s="112" t="s">
        <v>52</v>
      </c>
      <c r="CFP3236" s="112" t="s">
        <v>13</v>
      </c>
      <c r="CFQ3236" s="235" t="s">
        <v>189</v>
      </c>
      <c r="CFR3236" s="112" t="s">
        <v>0</v>
      </c>
      <c r="CFS3236" s="112" t="s">
        <v>1</v>
      </c>
      <c r="CFT3236" s="112" t="s">
        <v>2</v>
      </c>
      <c r="CFU3236" s="112" t="s">
        <v>3</v>
      </c>
      <c r="CFV3236" s="112" t="s">
        <v>50</v>
      </c>
      <c r="CFW3236" s="112" t="s">
        <v>52</v>
      </c>
      <c r="CFX3236" s="112" t="s">
        <v>13</v>
      </c>
      <c r="CFY3236" s="235" t="s">
        <v>189</v>
      </c>
      <c r="CFZ3236" s="112" t="s">
        <v>0</v>
      </c>
      <c r="CGA3236" s="112" t="s">
        <v>1</v>
      </c>
      <c r="CGB3236" s="112" t="s">
        <v>2</v>
      </c>
      <c r="CGC3236" s="112" t="s">
        <v>3</v>
      </c>
      <c r="CGD3236" s="112" t="s">
        <v>50</v>
      </c>
      <c r="CGE3236" s="112" t="s">
        <v>52</v>
      </c>
      <c r="CGF3236" s="112" t="s">
        <v>13</v>
      </c>
      <c r="CGG3236" s="235" t="s">
        <v>189</v>
      </c>
      <c r="CGH3236" s="112" t="s">
        <v>0</v>
      </c>
      <c r="CGI3236" s="112" t="s">
        <v>1</v>
      </c>
      <c r="CGJ3236" s="112" t="s">
        <v>2</v>
      </c>
      <c r="CGK3236" s="112" t="s">
        <v>3</v>
      </c>
      <c r="CGL3236" s="112" t="s">
        <v>50</v>
      </c>
      <c r="CGM3236" s="112" t="s">
        <v>52</v>
      </c>
      <c r="CGN3236" s="112" t="s">
        <v>13</v>
      </c>
      <c r="CGO3236" s="235" t="s">
        <v>189</v>
      </c>
      <c r="CGP3236" s="112" t="s">
        <v>0</v>
      </c>
      <c r="CGQ3236" s="112" t="s">
        <v>1</v>
      </c>
      <c r="CGR3236" s="112" t="s">
        <v>2</v>
      </c>
      <c r="CGS3236" s="112" t="s">
        <v>3</v>
      </c>
      <c r="CGT3236" s="112" t="s">
        <v>50</v>
      </c>
      <c r="CGU3236" s="112" t="s">
        <v>52</v>
      </c>
      <c r="CGV3236" s="112" t="s">
        <v>13</v>
      </c>
      <c r="CGW3236" s="235" t="s">
        <v>189</v>
      </c>
      <c r="CGX3236" s="112" t="s">
        <v>0</v>
      </c>
      <c r="CGY3236" s="112" t="s">
        <v>1</v>
      </c>
      <c r="CGZ3236" s="112" t="s">
        <v>2</v>
      </c>
      <c r="CHA3236" s="112" t="s">
        <v>3</v>
      </c>
      <c r="CHB3236" s="112" t="s">
        <v>50</v>
      </c>
      <c r="CHC3236" s="112" t="s">
        <v>52</v>
      </c>
      <c r="CHD3236" s="112" t="s">
        <v>13</v>
      </c>
      <c r="CHE3236" s="235" t="s">
        <v>189</v>
      </c>
      <c r="CHF3236" s="112" t="s">
        <v>0</v>
      </c>
      <c r="CHG3236" s="112" t="s">
        <v>1</v>
      </c>
      <c r="CHH3236" s="112" t="s">
        <v>2</v>
      </c>
      <c r="CHI3236" s="112" t="s">
        <v>3</v>
      </c>
      <c r="CHJ3236" s="112" t="s">
        <v>50</v>
      </c>
      <c r="CHK3236" s="112" t="s">
        <v>52</v>
      </c>
      <c r="CHL3236" s="112" t="s">
        <v>13</v>
      </c>
      <c r="CHM3236" s="235" t="s">
        <v>189</v>
      </c>
      <c r="CHN3236" s="112" t="s">
        <v>0</v>
      </c>
      <c r="CHO3236" s="112" t="s">
        <v>1</v>
      </c>
      <c r="CHP3236" s="112" t="s">
        <v>2</v>
      </c>
      <c r="CHQ3236" s="112" t="s">
        <v>3</v>
      </c>
      <c r="CHR3236" s="112" t="s">
        <v>50</v>
      </c>
      <c r="CHS3236" s="112" t="s">
        <v>52</v>
      </c>
      <c r="CHT3236" s="112" t="s">
        <v>13</v>
      </c>
      <c r="CHU3236" s="235" t="s">
        <v>189</v>
      </c>
      <c r="CHV3236" s="112" t="s">
        <v>0</v>
      </c>
      <c r="CHW3236" s="112" t="s">
        <v>1</v>
      </c>
      <c r="CHX3236" s="112" t="s">
        <v>2</v>
      </c>
      <c r="CHY3236" s="112" t="s">
        <v>3</v>
      </c>
      <c r="CHZ3236" s="112" t="s">
        <v>50</v>
      </c>
      <c r="CIA3236" s="112" t="s">
        <v>52</v>
      </c>
      <c r="CIB3236" s="112" t="s">
        <v>13</v>
      </c>
      <c r="CIC3236" s="235" t="s">
        <v>189</v>
      </c>
      <c r="CID3236" s="112" t="s">
        <v>0</v>
      </c>
      <c r="CIE3236" s="112" t="s">
        <v>1</v>
      </c>
      <c r="CIF3236" s="112" t="s">
        <v>2</v>
      </c>
      <c r="CIG3236" s="112" t="s">
        <v>3</v>
      </c>
      <c r="CIH3236" s="112" t="s">
        <v>50</v>
      </c>
      <c r="CII3236" s="112" t="s">
        <v>52</v>
      </c>
      <c r="CIJ3236" s="112" t="s">
        <v>13</v>
      </c>
      <c r="CIK3236" s="235" t="s">
        <v>189</v>
      </c>
      <c r="CIL3236" s="112" t="s">
        <v>0</v>
      </c>
      <c r="CIM3236" s="112" t="s">
        <v>1</v>
      </c>
      <c r="CIN3236" s="112" t="s">
        <v>2</v>
      </c>
      <c r="CIO3236" s="112" t="s">
        <v>3</v>
      </c>
      <c r="CIP3236" s="112" t="s">
        <v>50</v>
      </c>
      <c r="CIQ3236" s="112" t="s">
        <v>52</v>
      </c>
      <c r="CIR3236" s="112" t="s">
        <v>13</v>
      </c>
      <c r="CIS3236" s="235" t="s">
        <v>189</v>
      </c>
      <c r="CIT3236" s="112" t="s">
        <v>0</v>
      </c>
      <c r="CIU3236" s="112" t="s">
        <v>1</v>
      </c>
      <c r="CIV3236" s="112" t="s">
        <v>2</v>
      </c>
      <c r="CIW3236" s="112" t="s">
        <v>3</v>
      </c>
      <c r="CIX3236" s="112" t="s">
        <v>50</v>
      </c>
      <c r="CIY3236" s="112" t="s">
        <v>52</v>
      </c>
      <c r="CIZ3236" s="112" t="s">
        <v>13</v>
      </c>
      <c r="CJA3236" s="235" t="s">
        <v>189</v>
      </c>
      <c r="CJB3236" s="112" t="s">
        <v>0</v>
      </c>
      <c r="CJC3236" s="112" t="s">
        <v>1</v>
      </c>
      <c r="CJD3236" s="112" t="s">
        <v>2</v>
      </c>
      <c r="CJE3236" s="112" t="s">
        <v>3</v>
      </c>
      <c r="CJF3236" s="112" t="s">
        <v>50</v>
      </c>
      <c r="CJG3236" s="112" t="s">
        <v>52</v>
      </c>
      <c r="CJH3236" s="112" t="s">
        <v>13</v>
      </c>
      <c r="CJI3236" s="235" t="s">
        <v>189</v>
      </c>
      <c r="CJJ3236" s="112" t="s">
        <v>0</v>
      </c>
      <c r="CJK3236" s="112" t="s">
        <v>1</v>
      </c>
      <c r="CJL3236" s="112" t="s">
        <v>2</v>
      </c>
      <c r="CJM3236" s="112" t="s">
        <v>3</v>
      </c>
      <c r="CJN3236" s="112" t="s">
        <v>50</v>
      </c>
      <c r="CJO3236" s="112" t="s">
        <v>52</v>
      </c>
      <c r="CJP3236" s="112" t="s">
        <v>13</v>
      </c>
      <c r="CJQ3236" s="235" t="s">
        <v>189</v>
      </c>
      <c r="CJR3236" s="112" t="s">
        <v>0</v>
      </c>
      <c r="CJS3236" s="112" t="s">
        <v>1</v>
      </c>
      <c r="CJT3236" s="112" t="s">
        <v>2</v>
      </c>
      <c r="CJU3236" s="112" t="s">
        <v>3</v>
      </c>
      <c r="CJV3236" s="112" t="s">
        <v>50</v>
      </c>
      <c r="CJW3236" s="112" t="s">
        <v>52</v>
      </c>
      <c r="CJX3236" s="112" t="s">
        <v>13</v>
      </c>
      <c r="CJY3236" s="235" t="s">
        <v>189</v>
      </c>
      <c r="CJZ3236" s="112" t="s">
        <v>0</v>
      </c>
      <c r="CKA3236" s="112" t="s">
        <v>1</v>
      </c>
      <c r="CKB3236" s="112" t="s">
        <v>2</v>
      </c>
      <c r="CKC3236" s="112" t="s">
        <v>3</v>
      </c>
      <c r="CKD3236" s="112" t="s">
        <v>50</v>
      </c>
      <c r="CKE3236" s="112" t="s">
        <v>52</v>
      </c>
      <c r="CKF3236" s="112" t="s">
        <v>13</v>
      </c>
      <c r="CKG3236" s="235" t="s">
        <v>189</v>
      </c>
      <c r="CKH3236" s="112" t="s">
        <v>0</v>
      </c>
      <c r="CKI3236" s="112" t="s">
        <v>1</v>
      </c>
      <c r="CKJ3236" s="112" t="s">
        <v>2</v>
      </c>
      <c r="CKK3236" s="112" t="s">
        <v>3</v>
      </c>
      <c r="CKL3236" s="112" t="s">
        <v>50</v>
      </c>
      <c r="CKM3236" s="112" t="s">
        <v>52</v>
      </c>
      <c r="CKN3236" s="112" t="s">
        <v>13</v>
      </c>
      <c r="CKO3236" s="235" t="s">
        <v>189</v>
      </c>
      <c r="CKP3236" s="112" t="s">
        <v>0</v>
      </c>
      <c r="CKQ3236" s="112" t="s">
        <v>1</v>
      </c>
      <c r="CKR3236" s="112" t="s">
        <v>2</v>
      </c>
      <c r="CKS3236" s="112" t="s">
        <v>3</v>
      </c>
      <c r="CKT3236" s="112" t="s">
        <v>50</v>
      </c>
      <c r="CKU3236" s="112" t="s">
        <v>52</v>
      </c>
      <c r="CKV3236" s="112" t="s">
        <v>13</v>
      </c>
      <c r="CKW3236" s="235" t="s">
        <v>189</v>
      </c>
      <c r="CKX3236" s="112" t="s">
        <v>0</v>
      </c>
      <c r="CKY3236" s="112" t="s">
        <v>1</v>
      </c>
      <c r="CKZ3236" s="112" t="s">
        <v>2</v>
      </c>
      <c r="CLA3236" s="112" t="s">
        <v>3</v>
      </c>
      <c r="CLB3236" s="112" t="s">
        <v>50</v>
      </c>
      <c r="CLC3236" s="112" t="s">
        <v>52</v>
      </c>
      <c r="CLD3236" s="112" t="s">
        <v>13</v>
      </c>
      <c r="CLE3236" s="235" t="s">
        <v>189</v>
      </c>
      <c r="CLF3236" s="112" t="s">
        <v>0</v>
      </c>
      <c r="CLG3236" s="112" t="s">
        <v>1</v>
      </c>
      <c r="CLH3236" s="112" t="s">
        <v>2</v>
      </c>
      <c r="CLI3236" s="112" t="s">
        <v>3</v>
      </c>
      <c r="CLJ3236" s="112" t="s">
        <v>50</v>
      </c>
      <c r="CLK3236" s="112" t="s">
        <v>52</v>
      </c>
      <c r="CLL3236" s="112" t="s">
        <v>13</v>
      </c>
      <c r="CLM3236" s="235" t="s">
        <v>189</v>
      </c>
      <c r="CLN3236" s="112" t="s">
        <v>0</v>
      </c>
      <c r="CLO3236" s="112" t="s">
        <v>1</v>
      </c>
      <c r="CLP3236" s="112" t="s">
        <v>2</v>
      </c>
      <c r="CLQ3236" s="112" t="s">
        <v>3</v>
      </c>
      <c r="CLR3236" s="112" t="s">
        <v>50</v>
      </c>
      <c r="CLS3236" s="112" t="s">
        <v>52</v>
      </c>
      <c r="CLT3236" s="112" t="s">
        <v>13</v>
      </c>
      <c r="CLU3236" s="235" t="s">
        <v>189</v>
      </c>
      <c r="CLV3236" s="112" t="s">
        <v>0</v>
      </c>
      <c r="CLW3236" s="112" t="s">
        <v>1</v>
      </c>
      <c r="CLX3236" s="112" t="s">
        <v>2</v>
      </c>
      <c r="CLY3236" s="112" t="s">
        <v>3</v>
      </c>
      <c r="CLZ3236" s="112" t="s">
        <v>50</v>
      </c>
      <c r="CMA3236" s="112" t="s">
        <v>52</v>
      </c>
      <c r="CMB3236" s="112" t="s">
        <v>13</v>
      </c>
      <c r="CMC3236" s="235" t="s">
        <v>189</v>
      </c>
      <c r="CMD3236" s="112" t="s">
        <v>0</v>
      </c>
      <c r="CME3236" s="112" t="s">
        <v>1</v>
      </c>
      <c r="CMF3236" s="112" t="s">
        <v>2</v>
      </c>
      <c r="CMG3236" s="112" t="s">
        <v>3</v>
      </c>
      <c r="CMH3236" s="112" t="s">
        <v>50</v>
      </c>
      <c r="CMI3236" s="112" t="s">
        <v>52</v>
      </c>
      <c r="CMJ3236" s="112" t="s">
        <v>13</v>
      </c>
      <c r="CMK3236" s="235" t="s">
        <v>189</v>
      </c>
      <c r="CML3236" s="112" t="s">
        <v>0</v>
      </c>
      <c r="CMM3236" s="112" t="s">
        <v>1</v>
      </c>
      <c r="CMN3236" s="112" t="s">
        <v>2</v>
      </c>
      <c r="CMO3236" s="112" t="s">
        <v>3</v>
      </c>
      <c r="CMP3236" s="112" t="s">
        <v>50</v>
      </c>
      <c r="CMQ3236" s="112" t="s">
        <v>52</v>
      </c>
      <c r="CMR3236" s="112" t="s">
        <v>13</v>
      </c>
      <c r="CMS3236" s="235" t="s">
        <v>189</v>
      </c>
      <c r="CMT3236" s="112" t="s">
        <v>0</v>
      </c>
      <c r="CMU3236" s="112" t="s">
        <v>1</v>
      </c>
      <c r="CMV3236" s="112" t="s">
        <v>2</v>
      </c>
      <c r="CMW3236" s="112" t="s">
        <v>3</v>
      </c>
      <c r="CMX3236" s="112" t="s">
        <v>50</v>
      </c>
      <c r="CMY3236" s="112" t="s">
        <v>52</v>
      </c>
      <c r="CMZ3236" s="112" t="s">
        <v>13</v>
      </c>
      <c r="CNA3236" s="235" t="s">
        <v>189</v>
      </c>
      <c r="CNB3236" s="112" t="s">
        <v>0</v>
      </c>
      <c r="CNC3236" s="112" t="s">
        <v>1</v>
      </c>
      <c r="CND3236" s="112" t="s">
        <v>2</v>
      </c>
      <c r="CNE3236" s="112" t="s">
        <v>3</v>
      </c>
      <c r="CNF3236" s="112" t="s">
        <v>50</v>
      </c>
      <c r="CNG3236" s="112" t="s">
        <v>52</v>
      </c>
      <c r="CNH3236" s="112" t="s">
        <v>13</v>
      </c>
      <c r="CNI3236" s="235" t="s">
        <v>189</v>
      </c>
      <c r="CNJ3236" s="112" t="s">
        <v>0</v>
      </c>
      <c r="CNK3236" s="112" t="s">
        <v>1</v>
      </c>
      <c r="CNL3236" s="112" t="s">
        <v>2</v>
      </c>
      <c r="CNM3236" s="112" t="s">
        <v>3</v>
      </c>
      <c r="CNN3236" s="112" t="s">
        <v>50</v>
      </c>
      <c r="CNO3236" s="112" t="s">
        <v>52</v>
      </c>
      <c r="CNP3236" s="112" t="s">
        <v>13</v>
      </c>
      <c r="CNQ3236" s="235" t="s">
        <v>189</v>
      </c>
      <c r="CNR3236" s="112" t="s">
        <v>0</v>
      </c>
      <c r="CNS3236" s="112" t="s">
        <v>1</v>
      </c>
      <c r="CNT3236" s="112" t="s">
        <v>2</v>
      </c>
      <c r="CNU3236" s="112" t="s">
        <v>3</v>
      </c>
      <c r="CNV3236" s="112" t="s">
        <v>50</v>
      </c>
      <c r="CNW3236" s="112" t="s">
        <v>52</v>
      </c>
      <c r="CNX3236" s="112" t="s">
        <v>13</v>
      </c>
      <c r="CNY3236" s="235" t="s">
        <v>189</v>
      </c>
      <c r="CNZ3236" s="112" t="s">
        <v>0</v>
      </c>
      <c r="COA3236" s="112" t="s">
        <v>1</v>
      </c>
      <c r="COB3236" s="112" t="s">
        <v>2</v>
      </c>
      <c r="COC3236" s="112" t="s">
        <v>3</v>
      </c>
      <c r="COD3236" s="112" t="s">
        <v>50</v>
      </c>
      <c r="COE3236" s="112" t="s">
        <v>52</v>
      </c>
      <c r="COF3236" s="112" t="s">
        <v>13</v>
      </c>
      <c r="COG3236" s="235" t="s">
        <v>189</v>
      </c>
      <c r="COH3236" s="112" t="s">
        <v>0</v>
      </c>
      <c r="COI3236" s="112" t="s">
        <v>1</v>
      </c>
      <c r="COJ3236" s="112" t="s">
        <v>2</v>
      </c>
      <c r="COK3236" s="112" t="s">
        <v>3</v>
      </c>
      <c r="COL3236" s="112" t="s">
        <v>50</v>
      </c>
      <c r="COM3236" s="112" t="s">
        <v>52</v>
      </c>
      <c r="CON3236" s="112" t="s">
        <v>13</v>
      </c>
      <c r="COO3236" s="235" t="s">
        <v>189</v>
      </c>
      <c r="COP3236" s="112" t="s">
        <v>0</v>
      </c>
      <c r="COQ3236" s="112" t="s">
        <v>1</v>
      </c>
      <c r="COR3236" s="112" t="s">
        <v>2</v>
      </c>
      <c r="COS3236" s="112" t="s">
        <v>3</v>
      </c>
      <c r="COT3236" s="112" t="s">
        <v>50</v>
      </c>
      <c r="COU3236" s="112" t="s">
        <v>52</v>
      </c>
      <c r="COV3236" s="112" t="s">
        <v>13</v>
      </c>
      <c r="COW3236" s="235" t="s">
        <v>189</v>
      </c>
      <c r="COX3236" s="112" t="s">
        <v>0</v>
      </c>
      <c r="COY3236" s="112" t="s">
        <v>1</v>
      </c>
      <c r="COZ3236" s="112" t="s">
        <v>2</v>
      </c>
      <c r="CPA3236" s="112" t="s">
        <v>3</v>
      </c>
      <c r="CPB3236" s="112" t="s">
        <v>50</v>
      </c>
      <c r="CPC3236" s="112" t="s">
        <v>52</v>
      </c>
      <c r="CPD3236" s="112" t="s">
        <v>13</v>
      </c>
      <c r="CPE3236" s="235" t="s">
        <v>189</v>
      </c>
      <c r="CPF3236" s="112" t="s">
        <v>0</v>
      </c>
      <c r="CPG3236" s="112" t="s">
        <v>1</v>
      </c>
      <c r="CPH3236" s="112" t="s">
        <v>2</v>
      </c>
      <c r="CPI3236" s="112" t="s">
        <v>3</v>
      </c>
      <c r="CPJ3236" s="112" t="s">
        <v>50</v>
      </c>
      <c r="CPK3236" s="112" t="s">
        <v>52</v>
      </c>
      <c r="CPL3236" s="112" t="s">
        <v>13</v>
      </c>
      <c r="CPM3236" s="235" t="s">
        <v>189</v>
      </c>
      <c r="CPN3236" s="112" t="s">
        <v>0</v>
      </c>
      <c r="CPO3236" s="112" t="s">
        <v>1</v>
      </c>
      <c r="CPP3236" s="112" t="s">
        <v>2</v>
      </c>
      <c r="CPQ3236" s="112" t="s">
        <v>3</v>
      </c>
      <c r="CPR3236" s="112" t="s">
        <v>50</v>
      </c>
      <c r="CPS3236" s="112" t="s">
        <v>52</v>
      </c>
      <c r="CPT3236" s="112" t="s">
        <v>13</v>
      </c>
      <c r="CPU3236" s="235" t="s">
        <v>189</v>
      </c>
      <c r="CPV3236" s="112" t="s">
        <v>0</v>
      </c>
      <c r="CPW3236" s="112" t="s">
        <v>1</v>
      </c>
      <c r="CPX3236" s="112" t="s">
        <v>2</v>
      </c>
      <c r="CPY3236" s="112" t="s">
        <v>3</v>
      </c>
      <c r="CPZ3236" s="112" t="s">
        <v>50</v>
      </c>
      <c r="CQA3236" s="112" t="s">
        <v>52</v>
      </c>
      <c r="CQB3236" s="112" t="s">
        <v>13</v>
      </c>
      <c r="CQC3236" s="235" t="s">
        <v>189</v>
      </c>
      <c r="CQD3236" s="112" t="s">
        <v>0</v>
      </c>
      <c r="CQE3236" s="112" t="s">
        <v>1</v>
      </c>
      <c r="CQF3236" s="112" t="s">
        <v>2</v>
      </c>
      <c r="CQG3236" s="112" t="s">
        <v>3</v>
      </c>
      <c r="CQH3236" s="112" t="s">
        <v>50</v>
      </c>
      <c r="CQI3236" s="112" t="s">
        <v>52</v>
      </c>
      <c r="CQJ3236" s="112" t="s">
        <v>13</v>
      </c>
      <c r="CQK3236" s="235" t="s">
        <v>189</v>
      </c>
      <c r="CQL3236" s="112" t="s">
        <v>0</v>
      </c>
      <c r="CQM3236" s="112" t="s">
        <v>1</v>
      </c>
      <c r="CQN3236" s="112" t="s">
        <v>2</v>
      </c>
      <c r="CQO3236" s="112" t="s">
        <v>3</v>
      </c>
      <c r="CQP3236" s="112" t="s">
        <v>50</v>
      </c>
      <c r="CQQ3236" s="112" t="s">
        <v>52</v>
      </c>
      <c r="CQR3236" s="112" t="s">
        <v>13</v>
      </c>
      <c r="CQS3236" s="235" t="s">
        <v>189</v>
      </c>
      <c r="CQT3236" s="112" t="s">
        <v>0</v>
      </c>
      <c r="CQU3236" s="112" t="s">
        <v>1</v>
      </c>
      <c r="CQV3236" s="112" t="s">
        <v>2</v>
      </c>
      <c r="CQW3236" s="112" t="s">
        <v>3</v>
      </c>
      <c r="CQX3236" s="112" t="s">
        <v>50</v>
      </c>
      <c r="CQY3236" s="112" t="s">
        <v>52</v>
      </c>
      <c r="CQZ3236" s="112" t="s">
        <v>13</v>
      </c>
      <c r="CRA3236" s="235" t="s">
        <v>189</v>
      </c>
      <c r="CRB3236" s="112" t="s">
        <v>0</v>
      </c>
      <c r="CRC3236" s="112" t="s">
        <v>1</v>
      </c>
      <c r="CRD3236" s="112" t="s">
        <v>2</v>
      </c>
      <c r="CRE3236" s="112" t="s">
        <v>3</v>
      </c>
      <c r="CRF3236" s="112" t="s">
        <v>50</v>
      </c>
      <c r="CRG3236" s="112" t="s">
        <v>52</v>
      </c>
      <c r="CRH3236" s="112" t="s">
        <v>13</v>
      </c>
      <c r="CRI3236" s="235" t="s">
        <v>189</v>
      </c>
      <c r="CRJ3236" s="112" t="s">
        <v>0</v>
      </c>
      <c r="CRK3236" s="112" t="s">
        <v>1</v>
      </c>
      <c r="CRL3236" s="112" t="s">
        <v>2</v>
      </c>
      <c r="CRM3236" s="112" t="s">
        <v>3</v>
      </c>
      <c r="CRN3236" s="112" t="s">
        <v>50</v>
      </c>
      <c r="CRO3236" s="112" t="s">
        <v>52</v>
      </c>
      <c r="CRP3236" s="112" t="s">
        <v>13</v>
      </c>
      <c r="CRQ3236" s="235" t="s">
        <v>189</v>
      </c>
      <c r="CRR3236" s="112" t="s">
        <v>0</v>
      </c>
      <c r="CRS3236" s="112" t="s">
        <v>1</v>
      </c>
      <c r="CRT3236" s="112" t="s">
        <v>2</v>
      </c>
      <c r="CRU3236" s="112" t="s">
        <v>3</v>
      </c>
      <c r="CRV3236" s="112" t="s">
        <v>50</v>
      </c>
      <c r="CRW3236" s="112" t="s">
        <v>52</v>
      </c>
      <c r="CRX3236" s="112" t="s">
        <v>13</v>
      </c>
      <c r="CRY3236" s="235" t="s">
        <v>189</v>
      </c>
      <c r="CRZ3236" s="112" t="s">
        <v>0</v>
      </c>
      <c r="CSA3236" s="112" t="s">
        <v>1</v>
      </c>
      <c r="CSB3236" s="112" t="s">
        <v>2</v>
      </c>
      <c r="CSC3236" s="112" t="s">
        <v>3</v>
      </c>
      <c r="CSD3236" s="112" t="s">
        <v>50</v>
      </c>
      <c r="CSE3236" s="112" t="s">
        <v>52</v>
      </c>
      <c r="CSF3236" s="112" t="s">
        <v>13</v>
      </c>
      <c r="CSG3236" s="235" t="s">
        <v>189</v>
      </c>
      <c r="CSH3236" s="112" t="s">
        <v>0</v>
      </c>
      <c r="CSI3236" s="112" t="s">
        <v>1</v>
      </c>
      <c r="CSJ3236" s="112" t="s">
        <v>2</v>
      </c>
      <c r="CSK3236" s="112" t="s">
        <v>3</v>
      </c>
      <c r="CSL3236" s="112" t="s">
        <v>50</v>
      </c>
      <c r="CSM3236" s="112" t="s">
        <v>52</v>
      </c>
      <c r="CSN3236" s="112" t="s">
        <v>13</v>
      </c>
      <c r="CSO3236" s="235" t="s">
        <v>189</v>
      </c>
      <c r="CSP3236" s="112" t="s">
        <v>0</v>
      </c>
      <c r="CSQ3236" s="112" t="s">
        <v>1</v>
      </c>
      <c r="CSR3236" s="112" t="s">
        <v>2</v>
      </c>
      <c r="CSS3236" s="112" t="s">
        <v>3</v>
      </c>
      <c r="CST3236" s="112" t="s">
        <v>50</v>
      </c>
      <c r="CSU3236" s="112" t="s">
        <v>52</v>
      </c>
      <c r="CSV3236" s="112" t="s">
        <v>13</v>
      </c>
      <c r="CSW3236" s="235" t="s">
        <v>189</v>
      </c>
      <c r="CSX3236" s="112" t="s">
        <v>0</v>
      </c>
      <c r="CSY3236" s="112" t="s">
        <v>1</v>
      </c>
      <c r="CSZ3236" s="112" t="s">
        <v>2</v>
      </c>
      <c r="CTA3236" s="112" t="s">
        <v>3</v>
      </c>
      <c r="CTB3236" s="112" t="s">
        <v>50</v>
      </c>
      <c r="CTC3236" s="112" t="s">
        <v>52</v>
      </c>
      <c r="CTD3236" s="112" t="s">
        <v>13</v>
      </c>
      <c r="CTE3236" s="235" t="s">
        <v>189</v>
      </c>
      <c r="CTF3236" s="112" t="s">
        <v>0</v>
      </c>
      <c r="CTG3236" s="112" t="s">
        <v>1</v>
      </c>
      <c r="CTH3236" s="112" t="s">
        <v>2</v>
      </c>
      <c r="CTI3236" s="112" t="s">
        <v>3</v>
      </c>
      <c r="CTJ3236" s="112" t="s">
        <v>50</v>
      </c>
      <c r="CTK3236" s="112" t="s">
        <v>52</v>
      </c>
      <c r="CTL3236" s="112" t="s">
        <v>13</v>
      </c>
      <c r="CTM3236" s="235" t="s">
        <v>189</v>
      </c>
      <c r="CTN3236" s="112" t="s">
        <v>0</v>
      </c>
      <c r="CTO3236" s="112" t="s">
        <v>1</v>
      </c>
      <c r="CTP3236" s="112" t="s">
        <v>2</v>
      </c>
      <c r="CTQ3236" s="112" t="s">
        <v>3</v>
      </c>
      <c r="CTR3236" s="112" t="s">
        <v>50</v>
      </c>
      <c r="CTS3236" s="112" t="s">
        <v>52</v>
      </c>
      <c r="CTT3236" s="112" t="s">
        <v>13</v>
      </c>
      <c r="CTU3236" s="235" t="s">
        <v>189</v>
      </c>
      <c r="CTV3236" s="112" t="s">
        <v>0</v>
      </c>
      <c r="CTW3236" s="112" t="s">
        <v>1</v>
      </c>
      <c r="CTX3236" s="112" t="s">
        <v>2</v>
      </c>
      <c r="CTY3236" s="112" t="s">
        <v>3</v>
      </c>
      <c r="CTZ3236" s="112" t="s">
        <v>50</v>
      </c>
      <c r="CUA3236" s="112" t="s">
        <v>52</v>
      </c>
      <c r="CUB3236" s="112" t="s">
        <v>13</v>
      </c>
      <c r="CUC3236" s="235" t="s">
        <v>189</v>
      </c>
      <c r="CUD3236" s="112" t="s">
        <v>0</v>
      </c>
      <c r="CUE3236" s="112" t="s">
        <v>1</v>
      </c>
      <c r="CUF3236" s="112" t="s">
        <v>2</v>
      </c>
      <c r="CUG3236" s="112" t="s">
        <v>3</v>
      </c>
      <c r="CUH3236" s="112" t="s">
        <v>50</v>
      </c>
      <c r="CUI3236" s="112" t="s">
        <v>52</v>
      </c>
      <c r="CUJ3236" s="112" t="s">
        <v>13</v>
      </c>
      <c r="CUK3236" s="235" t="s">
        <v>189</v>
      </c>
      <c r="CUL3236" s="112" t="s">
        <v>0</v>
      </c>
      <c r="CUM3236" s="112" t="s">
        <v>1</v>
      </c>
      <c r="CUN3236" s="112" t="s">
        <v>2</v>
      </c>
      <c r="CUO3236" s="112" t="s">
        <v>3</v>
      </c>
      <c r="CUP3236" s="112" t="s">
        <v>50</v>
      </c>
      <c r="CUQ3236" s="112" t="s">
        <v>52</v>
      </c>
      <c r="CUR3236" s="112" t="s">
        <v>13</v>
      </c>
      <c r="CUS3236" s="235" t="s">
        <v>189</v>
      </c>
      <c r="CUT3236" s="112" t="s">
        <v>0</v>
      </c>
      <c r="CUU3236" s="112" t="s">
        <v>1</v>
      </c>
      <c r="CUV3236" s="112" t="s">
        <v>2</v>
      </c>
      <c r="CUW3236" s="112" t="s">
        <v>3</v>
      </c>
      <c r="CUX3236" s="112" t="s">
        <v>50</v>
      </c>
      <c r="CUY3236" s="112" t="s">
        <v>52</v>
      </c>
      <c r="CUZ3236" s="112" t="s">
        <v>13</v>
      </c>
      <c r="CVA3236" s="235" t="s">
        <v>189</v>
      </c>
      <c r="CVB3236" s="112" t="s">
        <v>0</v>
      </c>
      <c r="CVC3236" s="112" t="s">
        <v>1</v>
      </c>
      <c r="CVD3236" s="112" t="s">
        <v>2</v>
      </c>
      <c r="CVE3236" s="112" t="s">
        <v>3</v>
      </c>
      <c r="CVF3236" s="112" t="s">
        <v>50</v>
      </c>
      <c r="CVG3236" s="112" t="s">
        <v>52</v>
      </c>
      <c r="CVH3236" s="112" t="s">
        <v>13</v>
      </c>
      <c r="CVI3236" s="235" t="s">
        <v>189</v>
      </c>
      <c r="CVJ3236" s="112" t="s">
        <v>0</v>
      </c>
      <c r="CVK3236" s="112" t="s">
        <v>1</v>
      </c>
      <c r="CVL3236" s="112" t="s">
        <v>2</v>
      </c>
      <c r="CVM3236" s="112" t="s">
        <v>3</v>
      </c>
      <c r="CVN3236" s="112" t="s">
        <v>50</v>
      </c>
      <c r="CVO3236" s="112" t="s">
        <v>52</v>
      </c>
      <c r="CVP3236" s="112" t="s">
        <v>13</v>
      </c>
      <c r="CVQ3236" s="235" t="s">
        <v>189</v>
      </c>
      <c r="CVR3236" s="112" t="s">
        <v>0</v>
      </c>
      <c r="CVS3236" s="112" t="s">
        <v>1</v>
      </c>
      <c r="CVT3236" s="112" t="s">
        <v>2</v>
      </c>
      <c r="CVU3236" s="112" t="s">
        <v>3</v>
      </c>
      <c r="CVV3236" s="112" t="s">
        <v>50</v>
      </c>
      <c r="CVW3236" s="112" t="s">
        <v>52</v>
      </c>
      <c r="CVX3236" s="112" t="s">
        <v>13</v>
      </c>
      <c r="CVY3236" s="235" t="s">
        <v>189</v>
      </c>
      <c r="CVZ3236" s="112" t="s">
        <v>0</v>
      </c>
      <c r="CWA3236" s="112" t="s">
        <v>1</v>
      </c>
      <c r="CWB3236" s="112" t="s">
        <v>2</v>
      </c>
      <c r="CWC3236" s="112" t="s">
        <v>3</v>
      </c>
      <c r="CWD3236" s="112" t="s">
        <v>50</v>
      </c>
      <c r="CWE3236" s="112" t="s">
        <v>52</v>
      </c>
      <c r="CWF3236" s="112" t="s">
        <v>13</v>
      </c>
      <c r="CWG3236" s="235" t="s">
        <v>189</v>
      </c>
      <c r="CWH3236" s="112" t="s">
        <v>0</v>
      </c>
      <c r="CWI3236" s="112" t="s">
        <v>1</v>
      </c>
      <c r="CWJ3236" s="112" t="s">
        <v>2</v>
      </c>
      <c r="CWK3236" s="112" t="s">
        <v>3</v>
      </c>
      <c r="CWL3236" s="112" t="s">
        <v>50</v>
      </c>
      <c r="CWM3236" s="112" t="s">
        <v>52</v>
      </c>
      <c r="CWN3236" s="112" t="s">
        <v>13</v>
      </c>
      <c r="CWO3236" s="235" t="s">
        <v>189</v>
      </c>
      <c r="CWP3236" s="112" t="s">
        <v>0</v>
      </c>
      <c r="CWQ3236" s="112" t="s">
        <v>1</v>
      </c>
      <c r="CWR3236" s="112" t="s">
        <v>2</v>
      </c>
      <c r="CWS3236" s="112" t="s">
        <v>3</v>
      </c>
      <c r="CWT3236" s="112" t="s">
        <v>50</v>
      </c>
      <c r="CWU3236" s="112" t="s">
        <v>52</v>
      </c>
      <c r="CWV3236" s="112" t="s">
        <v>13</v>
      </c>
      <c r="CWW3236" s="235" t="s">
        <v>189</v>
      </c>
      <c r="CWX3236" s="112" t="s">
        <v>0</v>
      </c>
      <c r="CWY3236" s="112" t="s">
        <v>1</v>
      </c>
      <c r="CWZ3236" s="112" t="s">
        <v>2</v>
      </c>
      <c r="CXA3236" s="112" t="s">
        <v>3</v>
      </c>
      <c r="CXB3236" s="112" t="s">
        <v>50</v>
      </c>
      <c r="CXC3236" s="112" t="s">
        <v>52</v>
      </c>
      <c r="CXD3236" s="112" t="s">
        <v>13</v>
      </c>
      <c r="CXE3236" s="235" t="s">
        <v>189</v>
      </c>
      <c r="CXF3236" s="112" t="s">
        <v>0</v>
      </c>
      <c r="CXG3236" s="112" t="s">
        <v>1</v>
      </c>
      <c r="CXH3236" s="112" t="s">
        <v>2</v>
      </c>
      <c r="CXI3236" s="112" t="s">
        <v>3</v>
      </c>
      <c r="CXJ3236" s="112" t="s">
        <v>50</v>
      </c>
      <c r="CXK3236" s="112" t="s">
        <v>52</v>
      </c>
      <c r="CXL3236" s="112" t="s">
        <v>13</v>
      </c>
      <c r="CXM3236" s="235" t="s">
        <v>189</v>
      </c>
      <c r="CXN3236" s="112" t="s">
        <v>0</v>
      </c>
      <c r="CXO3236" s="112" t="s">
        <v>1</v>
      </c>
      <c r="CXP3236" s="112" t="s">
        <v>2</v>
      </c>
      <c r="CXQ3236" s="112" t="s">
        <v>3</v>
      </c>
      <c r="CXR3236" s="112" t="s">
        <v>50</v>
      </c>
      <c r="CXS3236" s="112" t="s">
        <v>52</v>
      </c>
      <c r="CXT3236" s="112" t="s">
        <v>13</v>
      </c>
      <c r="CXU3236" s="235" t="s">
        <v>189</v>
      </c>
      <c r="CXV3236" s="112" t="s">
        <v>0</v>
      </c>
      <c r="CXW3236" s="112" t="s">
        <v>1</v>
      </c>
      <c r="CXX3236" s="112" t="s">
        <v>2</v>
      </c>
      <c r="CXY3236" s="112" t="s">
        <v>3</v>
      </c>
      <c r="CXZ3236" s="112" t="s">
        <v>50</v>
      </c>
      <c r="CYA3236" s="112" t="s">
        <v>52</v>
      </c>
      <c r="CYB3236" s="112" t="s">
        <v>13</v>
      </c>
      <c r="CYC3236" s="235" t="s">
        <v>189</v>
      </c>
      <c r="CYD3236" s="112" t="s">
        <v>0</v>
      </c>
      <c r="CYE3236" s="112" t="s">
        <v>1</v>
      </c>
      <c r="CYF3236" s="112" t="s">
        <v>2</v>
      </c>
      <c r="CYG3236" s="112" t="s">
        <v>3</v>
      </c>
      <c r="CYH3236" s="112" t="s">
        <v>50</v>
      </c>
      <c r="CYI3236" s="112" t="s">
        <v>52</v>
      </c>
      <c r="CYJ3236" s="112" t="s">
        <v>13</v>
      </c>
      <c r="CYK3236" s="235" t="s">
        <v>189</v>
      </c>
      <c r="CYL3236" s="112" t="s">
        <v>0</v>
      </c>
      <c r="CYM3236" s="112" t="s">
        <v>1</v>
      </c>
      <c r="CYN3236" s="112" t="s">
        <v>2</v>
      </c>
      <c r="CYO3236" s="112" t="s">
        <v>3</v>
      </c>
      <c r="CYP3236" s="112" t="s">
        <v>50</v>
      </c>
      <c r="CYQ3236" s="112" t="s">
        <v>52</v>
      </c>
      <c r="CYR3236" s="112" t="s">
        <v>13</v>
      </c>
      <c r="CYS3236" s="235" t="s">
        <v>189</v>
      </c>
      <c r="CYT3236" s="112" t="s">
        <v>0</v>
      </c>
      <c r="CYU3236" s="112" t="s">
        <v>1</v>
      </c>
      <c r="CYV3236" s="112" t="s">
        <v>2</v>
      </c>
      <c r="CYW3236" s="112" t="s">
        <v>3</v>
      </c>
      <c r="CYX3236" s="112" t="s">
        <v>50</v>
      </c>
      <c r="CYY3236" s="112" t="s">
        <v>52</v>
      </c>
      <c r="CYZ3236" s="112" t="s">
        <v>13</v>
      </c>
      <c r="CZA3236" s="235" t="s">
        <v>189</v>
      </c>
      <c r="CZB3236" s="112" t="s">
        <v>0</v>
      </c>
      <c r="CZC3236" s="112" t="s">
        <v>1</v>
      </c>
      <c r="CZD3236" s="112" t="s">
        <v>2</v>
      </c>
      <c r="CZE3236" s="112" t="s">
        <v>3</v>
      </c>
      <c r="CZF3236" s="112" t="s">
        <v>50</v>
      </c>
      <c r="CZG3236" s="112" t="s">
        <v>52</v>
      </c>
      <c r="CZH3236" s="112" t="s">
        <v>13</v>
      </c>
      <c r="CZI3236" s="235" t="s">
        <v>189</v>
      </c>
      <c r="CZJ3236" s="112" t="s">
        <v>0</v>
      </c>
      <c r="CZK3236" s="112" t="s">
        <v>1</v>
      </c>
      <c r="CZL3236" s="112" t="s">
        <v>2</v>
      </c>
      <c r="CZM3236" s="112" t="s">
        <v>3</v>
      </c>
      <c r="CZN3236" s="112" t="s">
        <v>50</v>
      </c>
      <c r="CZO3236" s="112" t="s">
        <v>52</v>
      </c>
      <c r="CZP3236" s="112" t="s">
        <v>13</v>
      </c>
      <c r="CZQ3236" s="235" t="s">
        <v>189</v>
      </c>
      <c r="CZR3236" s="112" t="s">
        <v>0</v>
      </c>
      <c r="CZS3236" s="112" t="s">
        <v>1</v>
      </c>
      <c r="CZT3236" s="112" t="s">
        <v>2</v>
      </c>
      <c r="CZU3236" s="112" t="s">
        <v>3</v>
      </c>
      <c r="CZV3236" s="112" t="s">
        <v>50</v>
      </c>
      <c r="CZW3236" s="112" t="s">
        <v>52</v>
      </c>
      <c r="CZX3236" s="112" t="s">
        <v>13</v>
      </c>
      <c r="CZY3236" s="235" t="s">
        <v>189</v>
      </c>
      <c r="CZZ3236" s="112" t="s">
        <v>0</v>
      </c>
      <c r="DAA3236" s="112" t="s">
        <v>1</v>
      </c>
      <c r="DAB3236" s="112" t="s">
        <v>2</v>
      </c>
      <c r="DAC3236" s="112" t="s">
        <v>3</v>
      </c>
      <c r="DAD3236" s="112" t="s">
        <v>50</v>
      </c>
      <c r="DAE3236" s="112" t="s">
        <v>52</v>
      </c>
      <c r="DAF3236" s="112" t="s">
        <v>13</v>
      </c>
      <c r="DAG3236" s="235" t="s">
        <v>189</v>
      </c>
      <c r="DAH3236" s="112" t="s">
        <v>0</v>
      </c>
      <c r="DAI3236" s="112" t="s">
        <v>1</v>
      </c>
      <c r="DAJ3236" s="112" t="s">
        <v>2</v>
      </c>
      <c r="DAK3236" s="112" t="s">
        <v>3</v>
      </c>
      <c r="DAL3236" s="112" t="s">
        <v>50</v>
      </c>
      <c r="DAM3236" s="112" t="s">
        <v>52</v>
      </c>
      <c r="DAN3236" s="112" t="s">
        <v>13</v>
      </c>
      <c r="DAO3236" s="235" t="s">
        <v>189</v>
      </c>
      <c r="DAP3236" s="112" t="s">
        <v>0</v>
      </c>
      <c r="DAQ3236" s="112" t="s">
        <v>1</v>
      </c>
      <c r="DAR3236" s="112" t="s">
        <v>2</v>
      </c>
      <c r="DAS3236" s="112" t="s">
        <v>3</v>
      </c>
      <c r="DAT3236" s="112" t="s">
        <v>50</v>
      </c>
      <c r="DAU3236" s="112" t="s">
        <v>52</v>
      </c>
      <c r="DAV3236" s="112" t="s">
        <v>13</v>
      </c>
      <c r="DAW3236" s="235" t="s">
        <v>189</v>
      </c>
      <c r="DAX3236" s="112" t="s">
        <v>0</v>
      </c>
      <c r="DAY3236" s="112" t="s">
        <v>1</v>
      </c>
      <c r="DAZ3236" s="112" t="s">
        <v>2</v>
      </c>
      <c r="DBA3236" s="112" t="s">
        <v>3</v>
      </c>
      <c r="DBB3236" s="112" t="s">
        <v>50</v>
      </c>
      <c r="DBC3236" s="112" t="s">
        <v>52</v>
      </c>
      <c r="DBD3236" s="112" t="s">
        <v>13</v>
      </c>
      <c r="DBE3236" s="235" t="s">
        <v>189</v>
      </c>
      <c r="DBF3236" s="112" t="s">
        <v>0</v>
      </c>
      <c r="DBG3236" s="112" t="s">
        <v>1</v>
      </c>
      <c r="DBH3236" s="112" t="s">
        <v>2</v>
      </c>
      <c r="DBI3236" s="112" t="s">
        <v>3</v>
      </c>
      <c r="DBJ3236" s="112" t="s">
        <v>50</v>
      </c>
      <c r="DBK3236" s="112" t="s">
        <v>52</v>
      </c>
      <c r="DBL3236" s="112" t="s">
        <v>13</v>
      </c>
      <c r="DBM3236" s="235" t="s">
        <v>189</v>
      </c>
      <c r="DBN3236" s="112" t="s">
        <v>0</v>
      </c>
      <c r="DBO3236" s="112" t="s">
        <v>1</v>
      </c>
      <c r="DBP3236" s="112" t="s">
        <v>2</v>
      </c>
      <c r="DBQ3236" s="112" t="s">
        <v>3</v>
      </c>
      <c r="DBR3236" s="112" t="s">
        <v>50</v>
      </c>
      <c r="DBS3236" s="112" t="s">
        <v>52</v>
      </c>
      <c r="DBT3236" s="112" t="s">
        <v>13</v>
      </c>
      <c r="DBU3236" s="235" t="s">
        <v>189</v>
      </c>
      <c r="DBV3236" s="112" t="s">
        <v>0</v>
      </c>
      <c r="DBW3236" s="112" t="s">
        <v>1</v>
      </c>
      <c r="DBX3236" s="112" t="s">
        <v>2</v>
      </c>
      <c r="DBY3236" s="112" t="s">
        <v>3</v>
      </c>
      <c r="DBZ3236" s="112" t="s">
        <v>50</v>
      </c>
      <c r="DCA3236" s="112" t="s">
        <v>52</v>
      </c>
      <c r="DCB3236" s="112" t="s">
        <v>13</v>
      </c>
      <c r="DCC3236" s="235" t="s">
        <v>189</v>
      </c>
      <c r="DCD3236" s="112" t="s">
        <v>0</v>
      </c>
      <c r="DCE3236" s="112" t="s">
        <v>1</v>
      </c>
      <c r="DCF3236" s="112" t="s">
        <v>2</v>
      </c>
      <c r="DCG3236" s="112" t="s">
        <v>3</v>
      </c>
      <c r="DCH3236" s="112" t="s">
        <v>50</v>
      </c>
      <c r="DCI3236" s="112" t="s">
        <v>52</v>
      </c>
      <c r="DCJ3236" s="112" t="s">
        <v>13</v>
      </c>
      <c r="DCK3236" s="235" t="s">
        <v>189</v>
      </c>
      <c r="DCL3236" s="112" t="s">
        <v>0</v>
      </c>
      <c r="DCM3236" s="112" t="s">
        <v>1</v>
      </c>
      <c r="DCN3236" s="112" t="s">
        <v>2</v>
      </c>
      <c r="DCO3236" s="112" t="s">
        <v>3</v>
      </c>
      <c r="DCP3236" s="112" t="s">
        <v>50</v>
      </c>
      <c r="DCQ3236" s="112" t="s">
        <v>52</v>
      </c>
      <c r="DCR3236" s="112" t="s">
        <v>13</v>
      </c>
      <c r="DCS3236" s="235" t="s">
        <v>189</v>
      </c>
      <c r="DCT3236" s="112" t="s">
        <v>0</v>
      </c>
      <c r="DCU3236" s="112" t="s">
        <v>1</v>
      </c>
      <c r="DCV3236" s="112" t="s">
        <v>2</v>
      </c>
      <c r="DCW3236" s="112" t="s">
        <v>3</v>
      </c>
      <c r="DCX3236" s="112" t="s">
        <v>50</v>
      </c>
      <c r="DCY3236" s="112" t="s">
        <v>52</v>
      </c>
      <c r="DCZ3236" s="112" t="s">
        <v>13</v>
      </c>
      <c r="DDA3236" s="235" t="s">
        <v>189</v>
      </c>
      <c r="DDB3236" s="112" t="s">
        <v>0</v>
      </c>
      <c r="DDC3236" s="112" t="s">
        <v>1</v>
      </c>
      <c r="DDD3236" s="112" t="s">
        <v>2</v>
      </c>
      <c r="DDE3236" s="112" t="s">
        <v>3</v>
      </c>
      <c r="DDF3236" s="112" t="s">
        <v>50</v>
      </c>
      <c r="DDG3236" s="112" t="s">
        <v>52</v>
      </c>
      <c r="DDH3236" s="112" t="s">
        <v>13</v>
      </c>
      <c r="DDI3236" s="235" t="s">
        <v>189</v>
      </c>
      <c r="DDJ3236" s="112" t="s">
        <v>0</v>
      </c>
      <c r="DDK3236" s="112" t="s">
        <v>1</v>
      </c>
      <c r="DDL3236" s="112" t="s">
        <v>2</v>
      </c>
      <c r="DDM3236" s="112" t="s">
        <v>3</v>
      </c>
      <c r="DDN3236" s="112" t="s">
        <v>50</v>
      </c>
      <c r="DDO3236" s="112" t="s">
        <v>52</v>
      </c>
      <c r="DDP3236" s="112" t="s">
        <v>13</v>
      </c>
      <c r="DDQ3236" s="235" t="s">
        <v>189</v>
      </c>
      <c r="DDR3236" s="112" t="s">
        <v>0</v>
      </c>
      <c r="DDS3236" s="112" t="s">
        <v>1</v>
      </c>
      <c r="DDT3236" s="112" t="s">
        <v>2</v>
      </c>
      <c r="DDU3236" s="112" t="s">
        <v>3</v>
      </c>
      <c r="DDV3236" s="112" t="s">
        <v>50</v>
      </c>
      <c r="DDW3236" s="112" t="s">
        <v>52</v>
      </c>
      <c r="DDX3236" s="112" t="s">
        <v>13</v>
      </c>
      <c r="DDY3236" s="235" t="s">
        <v>189</v>
      </c>
      <c r="DDZ3236" s="112" t="s">
        <v>0</v>
      </c>
      <c r="DEA3236" s="112" t="s">
        <v>1</v>
      </c>
      <c r="DEB3236" s="112" t="s">
        <v>2</v>
      </c>
      <c r="DEC3236" s="112" t="s">
        <v>3</v>
      </c>
      <c r="DED3236" s="112" t="s">
        <v>50</v>
      </c>
      <c r="DEE3236" s="112" t="s">
        <v>52</v>
      </c>
      <c r="DEF3236" s="112" t="s">
        <v>13</v>
      </c>
      <c r="DEG3236" s="235" t="s">
        <v>189</v>
      </c>
      <c r="DEH3236" s="112" t="s">
        <v>0</v>
      </c>
      <c r="DEI3236" s="112" t="s">
        <v>1</v>
      </c>
      <c r="DEJ3236" s="112" t="s">
        <v>2</v>
      </c>
      <c r="DEK3236" s="112" t="s">
        <v>3</v>
      </c>
      <c r="DEL3236" s="112" t="s">
        <v>50</v>
      </c>
      <c r="DEM3236" s="112" t="s">
        <v>52</v>
      </c>
      <c r="DEN3236" s="112" t="s">
        <v>13</v>
      </c>
      <c r="DEO3236" s="235" t="s">
        <v>189</v>
      </c>
      <c r="DEP3236" s="112" t="s">
        <v>0</v>
      </c>
      <c r="DEQ3236" s="112" t="s">
        <v>1</v>
      </c>
      <c r="DER3236" s="112" t="s">
        <v>2</v>
      </c>
      <c r="DES3236" s="112" t="s">
        <v>3</v>
      </c>
      <c r="DET3236" s="112" t="s">
        <v>50</v>
      </c>
      <c r="DEU3236" s="112" t="s">
        <v>52</v>
      </c>
      <c r="DEV3236" s="112" t="s">
        <v>13</v>
      </c>
      <c r="DEW3236" s="235" t="s">
        <v>189</v>
      </c>
      <c r="DEX3236" s="112" t="s">
        <v>0</v>
      </c>
      <c r="DEY3236" s="112" t="s">
        <v>1</v>
      </c>
      <c r="DEZ3236" s="112" t="s">
        <v>2</v>
      </c>
      <c r="DFA3236" s="112" t="s">
        <v>3</v>
      </c>
      <c r="DFB3236" s="112" t="s">
        <v>50</v>
      </c>
      <c r="DFC3236" s="112" t="s">
        <v>52</v>
      </c>
      <c r="DFD3236" s="112" t="s">
        <v>13</v>
      </c>
      <c r="DFE3236" s="235" t="s">
        <v>189</v>
      </c>
      <c r="DFF3236" s="112" t="s">
        <v>0</v>
      </c>
      <c r="DFG3236" s="112" t="s">
        <v>1</v>
      </c>
      <c r="DFH3236" s="112" t="s">
        <v>2</v>
      </c>
      <c r="DFI3236" s="112" t="s">
        <v>3</v>
      </c>
      <c r="DFJ3236" s="112" t="s">
        <v>50</v>
      </c>
      <c r="DFK3236" s="112" t="s">
        <v>52</v>
      </c>
      <c r="DFL3236" s="112" t="s">
        <v>13</v>
      </c>
      <c r="DFM3236" s="235" t="s">
        <v>189</v>
      </c>
      <c r="DFN3236" s="112" t="s">
        <v>0</v>
      </c>
      <c r="DFO3236" s="112" t="s">
        <v>1</v>
      </c>
      <c r="DFP3236" s="112" t="s">
        <v>2</v>
      </c>
      <c r="DFQ3236" s="112" t="s">
        <v>3</v>
      </c>
      <c r="DFR3236" s="112" t="s">
        <v>50</v>
      </c>
      <c r="DFS3236" s="112" t="s">
        <v>52</v>
      </c>
      <c r="DFT3236" s="112" t="s">
        <v>13</v>
      </c>
      <c r="DFU3236" s="235" t="s">
        <v>189</v>
      </c>
      <c r="DFV3236" s="112" t="s">
        <v>0</v>
      </c>
      <c r="DFW3236" s="112" t="s">
        <v>1</v>
      </c>
      <c r="DFX3236" s="112" t="s">
        <v>2</v>
      </c>
      <c r="DFY3236" s="112" t="s">
        <v>3</v>
      </c>
      <c r="DFZ3236" s="112" t="s">
        <v>50</v>
      </c>
      <c r="DGA3236" s="112" t="s">
        <v>52</v>
      </c>
      <c r="DGB3236" s="112" t="s">
        <v>13</v>
      </c>
      <c r="DGC3236" s="235" t="s">
        <v>189</v>
      </c>
      <c r="DGD3236" s="112" t="s">
        <v>0</v>
      </c>
      <c r="DGE3236" s="112" t="s">
        <v>1</v>
      </c>
      <c r="DGF3236" s="112" t="s">
        <v>2</v>
      </c>
      <c r="DGG3236" s="112" t="s">
        <v>3</v>
      </c>
      <c r="DGH3236" s="112" t="s">
        <v>50</v>
      </c>
      <c r="DGI3236" s="112" t="s">
        <v>52</v>
      </c>
      <c r="DGJ3236" s="112" t="s">
        <v>13</v>
      </c>
      <c r="DGK3236" s="235" t="s">
        <v>189</v>
      </c>
      <c r="DGL3236" s="112" t="s">
        <v>0</v>
      </c>
      <c r="DGM3236" s="112" t="s">
        <v>1</v>
      </c>
      <c r="DGN3236" s="112" t="s">
        <v>2</v>
      </c>
      <c r="DGO3236" s="112" t="s">
        <v>3</v>
      </c>
      <c r="DGP3236" s="112" t="s">
        <v>50</v>
      </c>
      <c r="DGQ3236" s="112" t="s">
        <v>52</v>
      </c>
      <c r="DGR3236" s="112" t="s">
        <v>13</v>
      </c>
      <c r="DGS3236" s="235" t="s">
        <v>189</v>
      </c>
      <c r="DGT3236" s="112" t="s">
        <v>0</v>
      </c>
      <c r="DGU3236" s="112" t="s">
        <v>1</v>
      </c>
      <c r="DGV3236" s="112" t="s">
        <v>2</v>
      </c>
      <c r="DGW3236" s="112" t="s">
        <v>3</v>
      </c>
      <c r="DGX3236" s="112" t="s">
        <v>50</v>
      </c>
      <c r="DGY3236" s="112" t="s">
        <v>52</v>
      </c>
      <c r="DGZ3236" s="112" t="s">
        <v>13</v>
      </c>
      <c r="DHA3236" s="235" t="s">
        <v>189</v>
      </c>
      <c r="DHB3236" s="112" t="s">
        <v>0</v>
      </c>
      <c r="DHC3236" s="112" t="s">
        <v>1</v>
      </c>
      <c r="DHD3236" s="112" t="s">
        <v>2</v>
      </c>
      <c r="DHE3236" s="112" t="s">
        <v>3</v>
      </c>
      <c r="DHF3236" s="112" t="s">
        <v>50</v>
      </c>
      <c r="DHG3236" s="112" t="s">
        <v>52</v>
      </c>
      <c r="DHH3236" s="112" t="s">
        <v>13</v>
      </c>
      <c r="DHI3236" s="235" t="s">
        <v>189</v>
      </c>
      <c r="DHJ3236" s="112" t="s">
        <v>0</v>
      </c>
      <c r="DHK3236" s="112" t="s">
        <v>1</v>
      </c>
      <c r="DHL3236" s="112" t="s">
        <v>2</v>
      </c>
      <c r="DHM3236" s="112" t="s">
        <v>3</v>
      </c>
      <c r="DHN3236" s="112" t="s">
        <v>50</v>
      </c>
      <c r="DHO3236" s="112" t="s">
        <v>52</v>
      </c>
      <c r="DHP3236" s="112" t="s">
        <v>13</v>
      </c>
      <c r="DHQ3236" s="235" t="s">
        <v>189</v>
      </c>
      <c r="DHR3236" s="112" t="s">
        <v>0</v>
      </c>
      <c r="DHS3236" s="112" t="s">
        <v>1</v>
      </c>
      <c r="DHT3236" s="112" t="s">
        <v>2</v>
      </c>
      <c r="DHU3236" s="112" t="s">
        <v>3</v>
      </c>
      <c r="DHV3236" s="112" t="s">
        <v>50</v>
      </c>
      <c r="DHW3236" s="112" t="s">
        <v>52</v>
      </c>
      <c r="DHX3236" s="112" t="s">
        <v>13</v>
      </c>
      <c r="DHY3236" s="235" t="s">
        <v>189</v>
      </c>
      <c r="DHZ3236" s="112" t="s">
        <v>0</v>
      </c>
      <c r="DIA3236" s="112" t="s">
        <v>1</v>
      </c>
      <c r="DIB3236" s="112" t="s">
        <v>2</v>
      </c>
      <c r="DIC3236" s="112" t="s">
        <v>3</v>
      </c>
      <c r="DID3236" s="112" t="s">
        <v>50</v>
      </c>
      <c r="DIE3236" s="112" t="s">
        <v>52</v>
      </c>
      <c r="DIF3236" s="112" t="s">
        <v>13</v>
      </c>
      <c r="DIG3236" s="235" t="s">
        <v>189</v>
      </c>
      <c r="DIH3236" s="112" t="s">
        <v>0</v>
      </c>
      <c r="DII3236" s="112" t="s">
        <v>1</v>
      </c>
      <c r="DIJ3236" s="112" t="s">
        <v>2</v>
      </c>
      <c r="DIK3236" s="112" t="s">
        <v>3</v>
      </c>
      <c r="DIL3236" s="112" t="s">
        <v>50</v>
      </c>
      <c r="DIM3236" s="112" t="s">
        <v>52</v>
      </c>
      <c r="DIN3236" s="112" t="s">
        <v>13</v>
      </c>
      <c r="DIO3236" s="235" t="s">
        <v>189</v>
      </c>
      <c r="DIP3236" s="112" t="s">
        <v>0</v>
      </c>
      <c r="DIQ3236" s="112" t="s">
        <v>1</v>
      </c>
      <c r="DIR3236" s="112" t="s">
        <v>2</v>
      </c>
      <c r="DIS3236" s="112" t="s">
        <v>3</v>
      </c>
      <c r="DIT3236" s="112" t="s">
        <v>50</v>
      </c>
      <c r="DIU3236" s="112" t="s">
        <v>52</v>
      </c>
      <c r="DIV3236" s="112" t="s">
        <v>13</v>
      </c>
      <c r="DIW3236" s="235" t="s">
        <v>189</v>
      </c>
      <c r="DIX3236" s="112" t="s">
        <v>0</v>
      </c>
      <c r="DIY3236" s="112" t="s">
        <v>1</v>
      </c>
      <c r="DIZ3236" s="112" t="s">
        <v>2</v>
      </c>
      <c r="DJA3236" s="112" t="s">
        <v>3</v>
      </c>
      <c r="DJB3236" s="112" t="s">
        <v>50</v>
      </c>
      <c r="DJC3236" s="112" t="s">
        <v>52</v>
      </c>
      <c r="DJD3236" s="112" t="s">
        <v>13</v>
      </c>
      <c r="DJE3236" s="235" t="s">
        <v>189</v>
      </c>
      <c r="DJF3236" s="112" t="s">
        <v>0</v>
      </c>
      <c r="DJG3236" s="112" t="s">
        <v>1</v>
      </c>
      <c r="DJH3236" s="112" t="s">
        <v>2</v>
      </c>
      <c r="DJI3236" s="112" t="s">
        <v>3</v>
      </c>
      <c r="DJJ3236" s="112" t="s">
        <v>50</v>
      </c>
      <c r="DJK3236" s="112" t="s">
        <v>52</v>
      </c>
      <c r="DJL3236" s="112" t="s">
        <v>13</v>
      </c>
      <c r="DJM3236" s="235" t="s">
        <v>189</v>
      </c>
      <c r="DJN3236" s="112" t="s">
        <v>0</v>
      </c>
      <c r="DJO3236" s="112" t="s">
        <v>1</v>
      </c>
      <c r="DJP3236" s="112" t="s">
        <v>2</v>
      </c>
      <c r="DJQ3236" s="112" t="s">
        <v>3</v>
      </c>
      <c r="DJR3236" s="112" t="s">
        <v>50</v>
      </c>
      <c r="DJS3236" s="112" t="s">
        <v>52</v>
      </c>
      <c r="DJT3236" s="112" t="s">
        <v>13</v>
      </c>
      <c r="DJU3236" s="235" t="s">
        <v>189</v>
      </c>
      <c r="DJV3236" s="112" t="s">
        <v>0</v>
      </c>
      <c r="DJW3236" s="112" t="s">
        <v>1</v>
      </c>
      <c r="DJX3236" s="112" t="s">
        <v>2</v>
      </c>
      <c r="DJY3236" s="112" t="s">
        <v>3</v>
      </c>
      <c r="DJZ3236" s="112" t="s">
        <v>50</v>
      </c>
      <c r="DKA3236" s="112" t="s">
        <v>52</v>
      </c>
      <c r="DKB3236" s="112" t="s">
        <v>13</v>
      </c>
      <c r="DKC3236" s="235" t="s">
        <v>189</v>
      </c>
      <c r="DKD3236" s="112" t="s">
        <v>0</v>
      </c>
      <c r="DKE3236" s="112" t="s">
        <v>1</v>
      </c>
      <c r="DKF3236" s="112" t="s">
        <v>2</v>
      </c>
      <c r="DKG3236" s="112" t="s">
        <v>3</v>
      </c>
      <c r="DKH3236" s="112" t="s">
        <v>50</v>
      </c>
      <c r="DKI3236" s="112" t="s">
        <v>52</v>
      </c>
      <c r="DKJ3236" s="112" t="s">
        <v>13</v>
      </c>
      <c r="DKK3236" s="235" t="s">
        <v>189</v>
      </c>
      <c r="DKL3236" s="112" t="s">
        <v>0</v>
      </c>
      <c r="DKM3236" s="112" t="s">
        <v>1</v>
      </c>
      <c r="DKN3236" s="112" t="s">
        <v>2</v>
      </c>
      <c r="DKO3236" s="112" t="s">
        <v>3</v>
      </c>
      <c r="DKP3236" s="112" t="s">
        <v>50</v>
      </c>
      <c r="DKQ3236" s="112" t="s">
        <v>52</v>
      </c>
      <c r="DKR3236" s="112" t="s">
        <v>13</v>
      </c>
      <c r="DKS3236" s="235" t="s">
        <v>189</v>
      </c>
      <c r="DKT3236" s="112" t="s">
        <v>0</v>
      </c>
      <c r="DKU3236" s="112" t="s">
        <v>1</v>
      </c>
      <c r="DKV3236" s="112" t="s">
        <v>2</v>
      </c>
      <c r="DKW3236" s="112" t="s">
        <v>3</v>
      </c>
      <c r="DKX3236" s="112" t="s">
        <v>50</v>
      </c>
      <c r="DKY3236" s="112" t="s">
        <v>52</v>
      </c>
      <c r="DKZ3236" s="112" t="s">
        <v>13</v>
      </c>
      <c r="DLA3236" s="235" t="s">
        <v>189</v>
      </c>
      <c r="DLB3236" s="112" t="s">
        <v>0</v>
      </c>
      <c r="DLC3236" s="112" t="s">
        <v>1</v>
      </c>
      <c r="DLD3236" s="112" t="s">
        <v>2</v>
      </c>
      <c r="DLE3236" s="112" t="s">
        <v>3</v>
      </c>
      <c r="DLF3236" s="112" t="s">
        <v>50</v>
      </c>
      <c r="DLG3236" s="112" t="s">
        <v>52</v>
      </c>
      <c r="DLH3236" s="112" t="s">
        <v>13</v>
      </c>
      <c r="DLI3236" s="235" t="s">
        <v>189</v>
      </c>
      <c r="DLJ3236" s="112" t="s">
        <v>0</v>
      </c>
      <c r="DLK3236" s="112" t="s">
        <v>1</v>
      </c>
      <c r="DLL3236" s="112" t="s">
        <v>2</v>
      </c>
      <c r="DLM3236" s="112" t="s">
        <v>3</v>
      </c>
      <c r="DLN3236" s="112" t="s">
        <v>50</v>
      </c>
      <c r="DLO3236" s="112" t="s">
        <v>52</v>
      </c>
      <c r="DLP3236" s="112" t="s">
        <v>13</v>
      </c>
      <c r="DLQ3236" s="235" t="s">
        <v>189</v>
      </c>
      <c r="DLR3236" s="112" t="s">
        <v>0</v>
      </c>
      <c r="DLS3236" s="112" t="s">
        <v>1</v>
      </c>
      <c r="DLT3236" s="112" t="s">
        <v>2</v>
      </c>
      <c r="DLU3236" s="112" t="s">
        <v>3</v>
      </c>
      <c r="DLV3236" s="112" t="s">
        <v>50</v>
      </c>
      <c r="DLW3236" s="112" t="s">
        <v>52</v>
      </c>
      <c r="DLX3236" s="112" t="s">
        <v>13</v>
      </c>
      <c r="DLY3236" s="235" t="s">
        <v>189</v>
      </c>
      <c r="DLZ3236" s="112" t="s">
        <v>0</v>
      </c>
      <c r="DMA3236" s="112" t="s">
        <v>1</v>
      </c>
      <c r="DMB3236" s="112" t="s">
        <v>2</v>
      </c>
      <c r="DMC3236" s="112" t="s">
        <v>3</v>
      </c>
      <c r="DMD3236" s="112" t="s">
        <v>50</v>
      </c>
      <c r="DME3236" s="112" t="s">
        <v>52</v>
      </c>
      <c r="DMF3236" s="112" t="s">
        <v>13</v>
      </c>
      <c r="DMG3236" s="235" t="s">
        <v>189</v>
      </c>
      <c r="DMH3236" s="112" t="s">
        <v>0</v>
      </c>
      <c r="DMI3236" s="112" t="s">
        <v>1</v>
      </c>
      <c r="DMJ3236" s="112" t="s">
        <v>2</v>
      </c>
      <c r="DMK3236" s="112" t="s">
        <v>3</v>
      </c>
      <c r="DML3236" s="112" t="s">
        <v>50</v>
      </c>
      <c r="DMM3236" s="112" t="s">
        <v>52</v>
      </c>
      <c r="DMN3236" s="112" t="s">
        <v>13</v>
      </c>
      <c r="DMO3236" s="235" t="s">
        <v>189</v>
      </c>
      <c r="DMP3236" s="112" t="s">
        <v>0</v>
      </c>
      <c r="DMQ3236" s="112" t="s">
        <v>1</v>
      </c>
      <c r="DMR3236" s="112" t="s">
        <v>2</v>
      </c>
      <c r="DMS3236" s="112" t="s">
        <v>3</v>
      </c>
      <c r="DMT3236" s="112" t="s">
        <v>50</v>
      </c>
      <c r="DMU3236" s="112" t="s">
        <v>52</v>
      </c>
      <c r="DMV3236" s="112" t="s">
        <v>13</v>
      </c>
      <c r="DMW3236" s="235" t="s">
        <v>189</v>
      </c>
      <c r="DMX3236" s="112" t="s">
        <v>0</v>
      </c>
      <c r="DMY3236" s="112" t="s">
        <v>1</v>
      </c>
      <c r="DMZ3236" s="112" t="s">
        <v>2</v>
      </c>
      <c r="DNA3236" s="112" t="s">
        <v>3</v>
      </c>
      <c r="DNB3236" s="112" t="s">
        <v>50</v>
      </c>
      <c r="DNC3236" s="112" t="s">
        <v>52</v>
      </c>
      <c r="DND3236" s="112" t="s">
        <v>13</v>
      </c>
      <c r="DNE3236" s="235" t="s">
        <v>189</v>
      </c>
      <c r="DNF3236" s="112" t="s">
        <v>0</v>
      </c>
      <c r="DNG3236" s="112" t="s">
        <v>1</v>
      </c>
      <c r="DNH3236" s="112" t="s">
        <v>2</v>
      </c>
      <c r="DNI3236" s="112" t="s">
        <v>3</v>
      </c>
      <c r="DNJ3236" s="112" t="s">
        <v>50</v>
      </c>
      <c r="DNK3236" s="112" t="s">
        <v>52</v>
      </c>
      <c r="DNL3236" s="112" t="s">
        <v>13</v>
      </c>
      <c r="DNM3236" s="235" t="s">
        <v>189</v>
      </c>
      <c r="DNN3236" s="112" t="s">
        <v>0</v>
      </c>
      <c r="DNO3236" s="112" t="s">
        <v>1</v>
      </c>
      <c r="DNP3236" s="112" t="s">
        <v>2</v>
      </c>
      <c r="DNQ3236" s="112" t="s">
        <v>3</v>
      </c>
      <c r="DNR3236" s="112" t="s">
        <v>50</v>
      </c>
      <c r="DNS3236" s="112" t="s">
        <v>52</v>
      </c>
      <c r="DNT3236" s="112" t="s">
        <v>13</v>
      </c>
      <c r="DNU3236" s="235" t="s">
        <v>189</v>
      </c>
      <c r="DNV3236" s="112" t="s">
        <v>0</v>
      </c>
      <c r="DNW3236" s="112" t="s">
        <v>1</v>
      </c>
      <c r="DNX3236" s="112" t="s">
        <v>2</v>
      </c>
      <c r="DNY3236" s="112" t="s">
        <v>3</v>
      </c>
      <c r="DNZ3236" s="112" t="s">
        <v>50</v>
      </c>
      <c r="DOA3236" s="112" t="s">
        <v>52</v>
      </c>
      <c r="DOB3236" s="112" t="s">
        <v>13</v>
      </c>
      <c r="DOC3236" s="235" t="s">
        <v>189</v>
      </c>
      <c r="DOD3236" s="112" t="s">
        <v>0</v>
      </c>
      <c r="DOE3236" s="112" t="s">
        <v>1</v>
      </c>
      <c r="DOF3236" s="112" t="s">
        <v>2</v>
      </c>
      <c r="DOG3236" s="112" t="s">
        <v>3</v>
      </c>
      <c r="DOH3236" s="112" t="s">
        <v>50</v>
      </c>
      <c r="DOI3236" s="112" t="s">
        <v>52</v>
      </c>
      <c r="DOJ3236" s="112" t="s">
        <v>13</v>
      </c>
      <c r="DOK3236" s="235" t="s">
        <v>189</v>
      </c>
      <c r="DOL3236" s="112" t="s">
        <v>0</v>
      </c>
      <c r="DOM3236" s="112" t="s">
        <v>1</v>
      </c>
      <c r="DON3236" s="112" t="s">
        <v>2</v>
      </c>
      <c r="DOO3236" s="112" t="s">
        <v>3</v>
      </c>
      <c r="DOP3236" s="112" t="s">
        <v>50</v>
      </c>
      <c r="DOQ3236" s="112" t="s">
        <v>52</v>
      </c>
      <c r="DOR3236" s="112" t="s">
        <v>13</v>
      </c>
      <c r="DOS3236" s="235" t="s">
        <v>189</v>
      </c>
      <c r="DOT3236" s="112" t="s">
        <v>0</v>
      </c>
      <c r="DOU3236" s="112" t="s">
        <v>1</v>
      </c>
      <c r="DOV3236" s="112" t="s">
        <v>2</v>
      </c>
      <c r="DOW3236" s="112" t="s">
        <v>3</v>
      </c>
      <c r="DOX3236" s="112" t="s">
        <v>50</v>
      </c>
      <c r="DOY3236" s="112" t="s">
        <v>52</v>
      </c>
      <c r="DOZ3236" s="112" t="s">
        <v>13</v>
      </c>
      <c r="DPA3236" s="235" t="s">
        <v>189</v>
      </c>
      <c r="DPB3236" s="112" t="s">
        <v>0</v>
      </c>
      <c r="DPC3236" s="112" t="s">
        <v>1</v>
      </c>
      <c r="DPD3236" s="112" t="s">
        <v>2</v>
      </c>
      <c r="DPE3236" s="112" t="s">
        <v>3</v>
      </c>
      <c r="DPF3236" s="112" t="s">
        <v>50</v>
      </c>
      <c r="DPG3236" s="112" t="s">
        <v>52</v>
      </c>
      <c r="DPH3236" s="112" t="s">
        <v>13</v>
      </c>
      <c r="DPI3236" s="235" t="s">
        <v>189</v>
      </c>
      <c r="DPJ3236" s="112" t="s">
        <v>0</v>
      </c>
      <c r="DPK3236" s="112" t="s">
        <v>1</v>
      </c>
      <c r="DPL3236" s="112" t="s">
        <v>2</v>
      </c>
      <c r="DPM3236" s="112" t="s">
        <v>3</v>
      </c>
      <c r="DPN3236" s="112" t="s">
        <v>50</v>
      </c>
      <c r="DPO3236" s="112" t="s">
        <v>52</v>
      </c>
      <c r="DPP3236" s="112" t="s">
        <v>13</v>
      </c>
      <c r="DPQ3236" s="235" t="s">
        <v>189</v>
      </c>
      <c r="DPR3236" s="112" t="s">
        <v>0</v>
      </c>
      <c r="DPS3236" s="112" t="s">
        <v>1</v>
      </c>
      <c r="DPT3236" s="112" t="s">
        <v>2</v>
      </c>
      <c r="DPU3236" s="112" t="s">
        <v>3</v>
      </c>
      <c r="DPV3236" s="112" t="s">
        <v>50</v>
      </c>
      <c r="DPW3236" s="112" t="s">
        <v>52</v>
      </c>
      <c r="DPX3236" s="112" t="s">
        <v>13</v>
      </c>
      <c r="DPY3236" s="235" t="s">
        <v>189</v>
      </c>
      <c r="DPZ3236" s="112" t="s">
        <v>0</v>
      </c>
      <c r="DQA3236" s="112" t="s">
        <v>1</v>
      </c>
      <c r="DQB3236" s="112" t="s">
        <v>2</v>
      </c>
      <c r="DQC3236" s="112" t="s">
        <v>3</v>
      </c>
      <c r="DQD3236" s="112" t="s">
        <v>50</v>
      </c>
      <c r="DQE3236" s="112" t="s">
        <v>52</v>
      </c>
      <c r="DQF3236" s="112" t="s">
        <v>13</v>
      </c>
      <c r="DQG3236" s="235" t="s">
        <v>189</v>
      </c>
      <c r="DQH3236" s="112" t="s">
        <v>0</v>
      </c>
      <c r="DQI3236" s="112" t="s">
        <v>1</v>
      </c>
      <c r="DQJ3236" s="112" t="s">
        <v>2</v>
      </c>
      <c r="DQK3236" s="112" t="s">
        <v>3</v>
      </c>
      <c r="DQL3236" s="112" t="s">
        <v>50</v>
      </c>
      <c r="DQM3236" s="112" t="s">
        <v>52</v>
      </c>
      <c r="DQN3236" s="112" t="s">
        <v>13</v>
      </c>
      <c r="DQO3236" s="235" t="s">
        <v>189</v>
      </c>
      <c r="DQP3236" s="112" t="s">
        <v>0</v>
      </c>
      <c r="DQQ3236" s="112" t="s">
        <v>1</v>
      </c>
      <c r="DQR3236" s="112" t="s">
        <v>2</v>
      </c>
      <c r="DQS3236" s="112" t="s">
        <v>3</v>
      </c>
      <c r="DQT3236" s="112" t="s">
        <v>50</v>
      </c>
      <c r="DQU3236" s="112" t="s">
        <v>52</v>
      </c>
      <c r="DQV3236" s="112" t="s">
        <v>13</v>
      </c>
      <c r="DQW3236" s="235" t="s">
        <v>189</v>
      </c>
      <c r="DQX3236" s="112" t="s">
        <v>0</v>
      </c>
      <c r="DQY3236" s="112" t="s">
        <v>1</v>
      </c>
      <c r="DQZ3236" s="112" t="s">
        <v>2</v>
      </c>
      <c r="DRA3236" s="112" t="s">
        <v>3</v>
      </c>
      <c r="DRB3236" s="112" t="s">
        <v>50</v>
      </c>
      <c r="DRC3236" s="112" t="s">
        <v>52</v>
      </c>
      <c r="DRD3236" s="112" t="s">
        <v>13</v>
      </c>
      <c r="DRE3236" s="235" t="s">
        <v>189</v>
      </c>
      <c r="DRF3236" s="112" t="s">
        <v>0</v>
      </c>
      <c r="DRG3236" s="112" t="s">
        <v>1</v>
      </c>
      <c r="DRH3236" s="112" t="s">
        <v>2</v>
      </c>
      <c r="DRI3236" s="112" t="s">
        <v>3</v>
      </c>
      <c r="DRJ3236" s="112" t="s">
        <v>50</v>
      </c>
      <c r="DRK3236" s="112" t="s">
        <v>52</v>
      </c>
      <c r="DRL3236" s="112" t="s">
        <v>13</v>
      </c>
      <c r="DRM3236" s="235" t="s">
        <v>189</v>
      </c>
      <c r="DRN3236" s="112" t="s">
        <v>0</v>
      </c>
      <c r="DRO3236" s="112" t="s">
        <v>1</v>
      </c>
      <c r="DRP3236" s="112" t="s">
        <v>2</v>
      </c>
      <c r="DRQ3236" s="112" t="s">
        <v>3</v>
      </c>
      <c r="DRR3236" s="112" t="s">
        <v>50</v>
      </c>
      <c r="DRS3236" s="112" t="s">
        <v>52</v>
      </c>
      <c r="DRT3236" s="112" t="s">
        <v>13</v>
      </c>
      <c r="DRU3236" s="235" t="s">
        <v>189</v>
      </c>
      <c r="DRV3236" s="112" t="s">
        <v>0</v>
      </c>
      <c r="DRW3236" s="112" t="s">
        <v>1</v>
      </c>
      <c r="DRX3236" s="112" t="s">
        <v>2</v>
      </c>
      <c r="DRY3236" s="112" t="s">
        <v>3</v>
      </c>
      <c r="DRZ3236" s="112" t="s">
        <v>50</v>
      </c>
      <c r="DSA3236" s="112" t="s">
        <v>52</v>
      </c>
      <c r="DSB3236" s="112" t="s">
        <v>13</v>
      </c>
      <c r="DSC3236" s="235" t="s">
        <v>189</v>
      </c>
      <c r="DSD3236" s="112" t="s">
        <v>0</v>
      </c>
      <c r="DSE3236" s="112" t="s">
        <v>1</v>
      </c>
      <c r="DSF3236" s="112" t="s">
        <v>2</v>
      </c>
      <c r="DSG3236" s="112" t="s">
        <v>3</v>
      </c>
      <c r="DSH3236" s="112" t="s">
        <v>50</v>
      </c>
      <c r="DSI3236" s="112" t="s">
        <v>52</v>
      </c>
      <c r="DSJ3236" s="112" t="s">
        <v>13</v>
      </c>
      <c r="DSK3236" s="235" t="s">
        <v>189</v>
      </c>
      <c r="DSL3236" s="112" t="s">
        <v>0</v>
      </c>
      <c r="DSM3236" s="112" t="s">
        <v>1</v>
      </c>
      <c r="DSN3236" s="112" t="s">
        <v>2</v>
      </c>
      <c r="DSO3236" s="112" t="s">
        <v>3</v>
      </c>
      <c r="DSP3236" s="112" t="s">
        <v>50</v>
      </c>
      <c r="DSQ3236" s="112" t="s">
        <v>52</v>
      </c>
      <c r="DSR3236" s="112" t="s">
        <v>13</v>
      </c>
      <c r="DSS3236" s="235" t="s">
        <v>189</v>
      </c>
      <c r="DST3236" s="112" t="s">
        <v>0</v>
      </c>
      <c r="DSU3236" s="112" t="s">
        <v>1</v>
      </c>
      <c r="DSV3236" s="112" t="s">
        <v>2</v>
      </c>
      <c r="DSW3236" s="112" t="s">
        <v>3</v>
      </c>
      <c r="DSX3236" s="112" t="s">
        <v>50</v>
      </c>
      <c r="DSY3236" s="112" t="s">
        <v>52</v>
      </c>
      <c r="DSZ3236" s="112" t="s">
        <v>13</v>
      </c>
      <c r="DTA3236" s="235" t="s">
        <v>189</v>
      </c>
      <c r="DTB3236" s="112" t="s">
        <v>0</v>
      </c>
      <c r="DTC3236" s="112" t="s">
        <v>1</v>
      </c>
      <c r="DTD3236" s="112" t="s">
        <v>2</v>
      </c>
      <c r="DTE3236" s="112" t="s">
        <v>3</v>
      </c>
      <c r="DTF3236" s="112" t="s">
        <v>50</v>
      </c>
      <c r="DTG3236" s="112" t="s">
        <v>52</v>
      </c>
      <c r="DTH3236" s="112" t="s">
        <v>13</v>
      </c>
      <c r="DTI3236" s="235" t="s">
        <v>189</v>
      </c>
      <c r="DTJ3236" s="112" t="s">
        <v>0</v>
      </c>
      <c r="DTK3236" s="112" t="s">
        <v>1</v>
      </c>
      <c r="DTL3236" s="112" t="s">
        <v>2</v>
      </c>
      <c r="DTM3236" s="112" t="s">
        <v>3</v>
      </c>
      <c r="DTN3236" s="112" t="s">
        <v>50</v>
      </c>
      <c r="DTO3236" s="112" t="s">
        <v>52</v>
      </c>
      <c r="DTP3236" s="112" t="s">
        <v>13</v>
      </c>
      <c r="DTQ3236" s="235" t="s">
        <v>189</v>
      </c>
      <c r="DTR3236" s="112" t="s">
        <v>0</v>
      </c>
      <c r="DTS3236" s="112" t="s">
        <v>1</v>
      </c>
      <c r="DTT3236" s="112" t="s">
        <v>2</v>
      </c>
      <c r="DTU3236" s="112" t="s">
        <v>3</v>
      </c>
      <c r="DTV3236" s="112" t="s">
        <v>50</v>
      </c>
      <c r="DTW3236" s="112" t="s">
        <v>52</v>
      </c>
      <c r="DTX3236" s="112" t="s">
        <v>13</v>
      </c>
      <c r="DTY3236" s="235" t="s">
        <v>189</v>
      </c>
      <c r="DTZ3236" s="112" t="s">
        <v>0</v>
      </c>
      <c r="DUA3236" s="112" t="s">
        <v>1</v>
      </c>
      <c r="DUB3236" s="112" t="s">
        <v>2</v>
      </c>
      <c r="DUC3236" s="112" t="s">
        <v>3</v>
      </c>
      <c r="DUD3236" s="112" t="s">
        <v>50</v>
      </c>
      <c r="DUE3236" s="112" t="s">
        <v>52</v>
      </c>
      <c r="DUF3236" s="112" t="s">
        <v>13</v>
      </c>
      <c r="DUG3236" s="235" t="s">
        <v>189</v>
      </c>
      <c r="DUH3236" s="112" t="s">
        <v>0</v>
      </c>
      <c r="DUI3236" s="112" t="s">
        <v>1</v>
      </c>
      <c r="DUJ3236" s="112" t="s">
        <v>2</v>
      </c>
      <c r="DUK3236" s="112" t="s">
        <v>3</v>
      </c>
      <c r="DUL3236" s="112" t="s">
        <v>50</v>
      </c>
      <c r="DUM3236" s="112" t="s">
        <v>52</v>
      </c>
      <c r="DUN3236" s="112" t="s">
        <v>13</v>
      </c>
      <c r="DUO3236" s="235" t="s">
        <v>189</v>
      </c>
      <c r="DUP3236" s="112" t="s">
        <v>0</v>
      </c>
      <c r="DUQ3236" s="112" t="s">
        <v>1</v>
      </c>
      <c r="DUR3236" s="112" t="s">
        <v>2</v>
      </c>
      <c r="DUS3236" s="112" t="s">
        <v>3</v>
      </c>
      <c r="DUT3236" s="112" t="s">
        <v>50</v>
      </c>
      <c r="DUU3236" s="112" t="s">
        <v>52</v>
      </c>
      <c r="DUV3236" s="112" t="s">
        <v>13</v>
      </c>
      <c r="DUW3236" s="235" t="s">
        <v>189</v>
      </c>
      <c r="DUX3236" s="112" t="s">
        <v>0</v>
      </c>
      <c r="DUY3236" s="112" t="s">
        <v>1</v>
      </c>
      <c r="DUZ3236" s="112" t="s">
        <v>2</v>
      </c>
      <c r="DVA3236" s="112" t="s">
        <v>3</v>
      </c>
      <c r="DVB3236" s="112" t="s">
        <v>50</v>
      </c>
      <c r="DVC3236" s="112" t="s">
        <v>52</v>
      </c>
      <c r="DVD3236" s="112" t="s">
        <v>13</v>
      </c>
      <c r="DVE3236" s="235" t="s">
        <v>189</v>
      </c>
      <c r="DVF3236" s="112" t="s">
        <v>0</v>
      </c>
      <c r="DVG3236" s="112" t="s">
        <v>1</v>
      </c>
      <c r="DVH3236" s="112" t="s">
        <v>2</v>
      </c>
      <c r="DVI3236" s="112" t="s">
        <v>3</v>
      </c>
      <c r="DVJ3236" s="112" t="s">
        <v>50</v>
      </c>
      <c r="DVK3236" s="112" t="s">
        <v>52</v>
      </c>
      <c r="DVL3236" s="112" t="s">
        <v>13</v>
      </c>
      <c r="DVM3236" s="235" t="s">
        <v>189</v>
      </c>
      <c r="DVN3236" s="112" t="s">
        <v>0</v>
      </c>
      <c r="DVO3236" s="112" t="s">
        <v>1</v>
      </c>
      <c r="DVP3236" s="112" t="s">
        <v>2</v>
      </c>
      <c r="DVQ3236" s="112" t="s">
        <v>3</v>
      </c>
      <c r="DVR3236" s="112" t="s">
        <v>50</v>
      </c>
      <c r="DVS3236" s="112" t="s">
        <v>52</v>
      </c>
      <c r="DVT3236" s="112" t="s">
        <v>13</v>
      </c>
      <c r="DVU3236" s="235" t="s">
        <v>189</v>
      </c>
      <c r="DVV3236" s="112" t="s">
        <v>0</v>
      </c>
      <c r="DVW3236" s="112" t="s">
        <v>1</v>
      </c>
      <c r="DVX3236" s="112" t="s">
        <v>2</v>
      </c>
      <c r="DVY3236" s="112" t="s">
        <v>3</v>
      </c>
      <c r="DVZ3236" s="112" t="s">
        <v>50</v>
      </c>
      <c r="DWA3236" s="112" t="s">
        <v>52</v>
      </c>
      <c r="DWB3236" s="112" t="s">
        <v>13</v>
      </c>
      <c r="DWC3236" s="235" t="s">
        <v>189</v>
      </c>
      <c r="DWD3236" s="112" t="s">
        <v>0</v>
      </c>
      <c r="DWE3236" s="112" t="s">
        <v>1</v>
      </c>
      <c r="DWF3236" s="112" t="s">
        <v>2</v>
      </c>
      <c r="DWG3236" s="112" t="s">
        <v>3</v>
      </c>
      <c r="DWH3236" s="112" t="s">
        <v>50</v>
      </c>
      <c r="DWI3236" s="112" t="s">
        <v>52</v>
      </c>
      <c r="DWJ3236" s="112" t="s">
        <v>13</v>
      </c>
      <c r="DWK3236" s="235" t="s">
        <v>189</v>
      </c>
      <c r="DWL3236" s="112" t="s">
        <v>0</v>
      </c>
      <c r="DWM3236" s="112" t="s">
        <v>1</v>
      </c>
      <c r="DWN3236" s="112" t="s">
        <v>2</v>
      </c>
      <c r="DWO3236" s="112" t="s">
        <v>3</v>
      </c>
      <c r="DWP3236" s="112" t="s">
        <v>50</v>
      </c>
      <c r="DWQ3236" s="112" t="s">
        <v>52</v>
      </c>
      <c r="DWR3236" s="112" t="s">
        <v>13</v>
      </c>
      <c r="DWS3236" s="235" t="s">
        <v>189</v>
      </c>
      <c r="DWT3236" s="112" t="s">
        <v>0</v>
      </c>
      <c r="DWU3236" s="112" t="s">
        <v>1</v>
      </c>
      <c r="DWV3236" s="112" t="s">
        <v>2</v>
      </c>
      <c r="DWW3236" s="112" t="s">
        <v>3</v>
      </c>
      <c r="DWX3236" s="112" t="s">
        <v>50</v>
      </c>
      <c r="DWY3236" s="112" t="s">
        <v>52</v>
      </c>
      <c r="DWZ3236" s="112" t="s">
        <v>13</v>
      </c>
      <c r="DXA3236" s="235" t="s">
        <v>189</v>
      </c>
      <c r="DXB3236" s="112" t="s">
        <v>0</v>
      </c>
      <c r="DXC3236" s="112" t="s">
        <v>1</v>
      </c>
      <c r="DXD3236" s="112" t="s">
        <v>2</v>
      </c>
      <c r="DXE3236" s="112" t="s">
        <v>3</v>
      </c>
      <c r="DXF3236" s="112" t="s">
        <v>50</v>
      </c>
      <c r="DXG3236" s="112" t="s">
        <v>52</v>
      </c>
      <c r="DXH3236" s="112" t="s">
        <v>13</v>
      </c>
      <c r="DXI3236" s="235" t="s">
        <v>189</v>
      </c>
      <c r="DXJ3236" s="112" t="s">
        <v>0</v>
      </c>
      <c r="DXK3236" s="112" t="s">
        <v>1</v>
      </c>
      <c r="DXL3236" s="112" t="s">
        <v>2</v>
      </c>
      <c r="DXM3236" s="112" t="s">
        <v>3</v>
      </c>
      <c r="DXN3236" s="112" t="s">
        <v>50</v>
      </c>
      <c r="DXO3236" s="112" t="s">
        <v>52</v>
      </c>
      <c r="DXP3236" s="112" t="s">
        <v>13</v>
      </c>
      <c r="DXQ3236" s="235" t="s">
        <v>189</v>
      </c>
      <c r="DXR3236" s="112" t="s">
        <v>0</v>
      </c>
      <c r="DXS3236" s="112" t="s">
        <v>1</v>
      </c>
      <c r="DXT3236" s="112" t="s">
        <v>2</v>
      </c>
      <c r="DXU3236" s="112" t="s">
        <v>3</v>
      </c>
      <c r="DXV3236" s="112" t="s">
        <v>50</v>
      </c>
      <c r="DXW3236" s="112" t="s">
        <v>52</v>
      </c>
      <c r="DXX3236" s="112" t="s">
        <v>13</v>
      </c>
      <c r="DXY3236" s="235" t="s">
        <v>189</v>
      </c>
      <c r="DXZ3236" s="112" t="s">
        <v>0</v>
      </c>
      <c r="DYA3236" s="112" t="s">
        <v>1</v>
      </c>
      <c r="DYB3236" s="112" t="s">
        <v>2</v>
      </c>
      <c r="DYC3236" s="112" t="s">
        <v>3</v>
      </c>
      <c r="DYD3236" s="112" t="s">
        <v>50</v>
      </c>
      <c r="DYE3236" s="112" t="s">
        <v>52</v>
      </c>
      <c r="DYF3236" s="112" t="s">
        <v>13</v>
      </c>
      <c r="DYG3236" s="235" t="s">
        <v>189</v>
      </c>
      <c r="DYH3236" s="112" t="s">
        <v>0</v>
      </c>
      <c r="DYI3236" s="112" t="s">
        <v>1</v>
      </c>
      <c r="DYJ3236" s="112" t="s">
        <v>2</v>
      </c>
      <c r="DYK3236" s="112" t="s">
        <v>3</v>
      </c>
      <c r="DYL3236" s="112" t="s">
        <v>50</v>
      </c>
      <c r="DYM3236" s="112" t="s">
        <v>52</v>
      </c>
      <c r="DYN3236" s="112" t="s">
        <v>13</v>
      </c>
      <c r="DYO3236" s="235" t="s">
        <v>189</v>
      </c>
      <c r="DYP3236" s="112" t="s">
        <v>0</v>
      </c>
      <c r="DYQ3236" s="112" t="s">
        <v>1</v>
      </c>
      <c r="DYR3236" s="112" t="s">
        <v>2</v>
      </c>
      <c r="DYS3236" s="112" t="s">
        <v>3</v>
      </c>
      <c r="DYT3236" s="112" t="s">
        <v>50</v>
      </c>
      <c r="DYU3236" s="112" t="s">
        <v>52</v>
      </c>
      <c r="DYV3236" s="112" t="s">
        <v>13</v>
      </c>
      <c r="DYW3236" s="235" t="s">
        <v>189</v>
      </c>
      <c r="DYX3236" s="112" t="s">
        <v>0</v>
      </c>
      <c r="DYY3236" s="112" t="s">
        <v>1</v>
      </c>
      <c r="DYZ3236" s="112" t="s">
        <v>2</v>
      </c>
      <c r="DZA3236" s="112" t="s">
        <v>3</v>
      </c>
      <c r="DZB3236" s="112" t="s">
        <v>50</v>
      </c>
      <c r="DZC3236" s="112" t="s">
        <v>52</v>
      </c>
      <c r="DZD3236" s="112" t="s">
        <v>13</v>
      </c>
      <c r="DZE3236" s="235" t="s">
        <v>189</v>
      </c>
      <c r="DZF3236" s="112" t="s">
        <v>0</v>
      </c>
      <c r="DZG3236" s="112" t="s">
        <v>1</v>
      </c>
      <c r="DZH3236" s="112" t="s">
        <v>2</v>
      </c>
      <c r="DZI3236" s="112" t="s">
        <v>3</v>
      </c>
      <c r="DZJ3236" s="112" t="s">
        <v>50</v>
      </c>
      <c r="DZK3236" s="112" t="s">
        <v>52</v>
      </c>
      <c r="DZL3236" s="112" t="s">
        <v>13</v>
      </c>
      <c r="DZM3236" s="235" t="s">
        <v>189</v>
      </c>
      <c r="DZN3236" s="112" t="s">
        <v>0</v>
      </c>
      <c r="DZO3236" s="112" t="s">
        <v>1</v>
      </c>
      <c r="DZP3236" s="112" t="s">
        <v>2</v>
      </c>
      <c r="DZQ3236" s="112" t="s">
        <v>3</v>
      </c>
      <c r="DZR3236" s="112" t="s">
        <v>50</v>
      </c>
      <c r="DZS3236" s="112" t="s">
        <v>52</v>
      </c>
      <c r="DZT3236" s="112" t="s">
        <v>13</v>
      </c>
      <c r="DZU3236" s="235" t="s">
        <v>189</v>
      </c>
      <c r="DZV3236" s="112" t="s">
        <v>0</v>
      </c>
      <c r="DZW3236" s="112" t="s">
        <v>1</v>
      </c>
      <c r="DZX3236" s="112" t="s">
        <v>2</v>
      </c>
      <c r="DZY3236" s="112" t="s">
        <v>3</v>
      </c>
      <c r="DZZ3236" s="112" t="s">
        <v>50</v>
      </c>
      <c r="EAA3236" s="112" t="s">
        <v>52</v>
      </c>
      <c r="EAB3236" s="112" t="s">
        <v>13</v>
      </c>
      <c r="EAC3236" s="235" t="s">
        <v>189</v>
      </c>
      <c r="EAD3236" s="112" t="s">
        <v>0</v>
      </c>
      <c r="EAE3236" s="112" t="s">
        <v>1</v>
      </c>
      <c r="EAF3236" s="112" t="s">
        <v>2</v>
      </c>
      <c r="EAG3236" s="112" t="s">
        <v>3</v>
      </c>
      <c r="EAH3236" s="112" t="s">
        <v>50</v>
      </c>
      <c r="EAI3236" s="112" t="s">
        <v>52</v>
      </c>
      <c r="EAJ3236" s="112" t="s">
        <v>13</v>
      </c>
      <c r="EAK3236" s="235" t="s">
        <v>189</v>
      </c>
      <c r="EAL3236" s="112" t="s">
        <v>0</v>
      </c>
      <c r="EAM3236" s="112" t="s">
        <v>1</v>
      </c>
      <c r="EAN3236" s="112" t="s">
        <v>2</v>
      </c>
      <c r="EAO3236" s="112" t="s">
        <v>3</v>
      </c>
      <c r="EAP3236" s="112" t="s">
        <v>50</v>
      </c>
      <c r="EAQ3236" s="112" t="s">
        <v>52</v>
      </c>
      <c r="EAR3236" s="112" t="s">
        <v>13</v>
      </c>
      <c r="EAS3236" s="235" t="s">
        <v>189</v>
      </c>
      <c r="EAT3236" s="112" t="s">
        <v>0</v>
      </c>
      <c r="EAU3236" s="112" t="s">
        <v>1</v>
      </c>
      <c r="EAV3236" s="112" t="s">
        <v>2</v>
      </c>
      <c r="EAW3236" s="112" t="s">
        <v>3</v>
      </c>
      <c r="EAX3236" s="112" t="s">
        <v>50</v>
      </c>
      <c r="EAY3236" s="112" t="s">
        <v>52</v>
      </c>
      <c r="EAZ3236" s="112" t="s">
        <v>13</v>
      </c>
      <c r="EBA3236" s="235" t="s">
        <v>189</v>
      </c>
      <c r="EBB3236" s="112" t="s">
        <v>0</v>
      </c>
      <c r="EBC3236" s="112" t="s">
        <v>1</v>
      </c>
      <c r="EBD3236" s="112" t="s">
        <v>2</v>
      </c>
      <c r="EBE3236" s="112" t="s">
        <v>3</v>
      </c>
      <c r="EBF3236" s="112" t="s">
        <v>50</v>
      </c>
      <c r="EBG3236" s="112" t="s">
        <v>52</v>
      </c>
      <c r="EBH3236" s="112" t="s">
        <v>13</v>
      </c>
      <c r="EBI3236" s="235" t="s">
        <v>189</v>
      </c>
      <c r="EBJ3236" s="112" t="s">
        <v>0</v>
      </c>
      <c r="EBK3236" s="112" t="s">
        <v>1</v>
      </c>
      <c r="EBL3236" s="112" t="s">
        <v>2</v>
      </c>
      <c r="EBM3236" s="112" t="s">
        <v>3</v>
      </c>
      <c r="EBN3236" s="112" t="s">
        <v>50</v>
      </c>
      <c r="EBO3236" s="112" t="s">
        <v>52</v>
      </c>
      <c r="EBP3236" s="112" t="s">
        <v>13</v>
      </c>
      <c r="EBQ3236" s="235" t="s">
        <v>189</v>
      </c>
      <c r="EBR3236" s="112" t="s">
        <v>0</v>
      </c>
      <c r="EBS3236" s="112" t="s">
        <v>1</v>
      </c>
      <c r="EBT3236" s="112" t="s">
        <v>2</v>
      </c>
      <c r="EBU3236" s="112" t="s">
        <v>3</v>
      </c>
      <c r="EBV3236" s="112" t="s">
        <v>50</v>
      </c>
      <c r="EBW3236" s="112" t="s">
        <v>52</v>
      </c>
      <c r="EBX3236" s="112" t="s">
        <v>13</v>
      </c>
      <c r="EBY3236" s="235" t="s">
        <v>189</v>
      </c>
      <c r="EBZ3236" s="112" t="s">
        <v>0</v>
      </c>
      <c r="ECA3236" s="112" t="s">
        <v>1</v>
      </c>
      <c r="ECB3236" s="112" t="s">
        <v>2</v>
      </c>
      <c r="ECC3236" s="112" t="s">
        <v>3</v>
      </c>
      <c r="ECD3236" s="112" t="s">
        <v>50</v>
      </c>
      <c r="ECE3236" s="112" t="s">
        <v>52</v>
      </c>
      <c r="ECF3236" s="112" t="s">
        <v>13</v>
      </c>
      <c r="ECG3236" s="235" t="s">
        <v>189</v>
      </c>
      <c r="ECH3236" s="112" t="s">
        <v>0</v>
      </c>
      <c r="ECI3236" s="112" t="s">
        <v>1</v>
      </c>
      <c r="ECJ3236" s="112" t="s">
        <v>2</v>
      </c>
      <c r="ECK3236" s="112" t="s">
        <v>3</v>
      </c>
      <c r="ECL3236" s="112" t="s">
        <v>50</v>
      </c>
      <c r="ECM3236" s="112" t="s">
        <v>52</v>
      </c>
      <c r="ECN3236" s="112" t="s">
        <v>13</v>
      </c>
      <c r="ECO3236" s="235" t="s">
        <v>189</v>
      </c>
      <c r="ECP3236" s="112" t="s">
        <v>0</v>
      </c>
      <c r="ECQ3236" s="112" t="s">
        <v>1</v>
      </c>
      <c r="ECR3236" s="112" t="s">
        <v>2</v>
      </c>
      <c r="ECS3236" s="112" t="s">
        <v>3</v>
      </c>
      <c r="ECT3236" s="112" t="s">
        <v>50</v>
      </c>
      <c r="ECU3236" s="112" t="s">
        <v>52</v>
      </c>
      <c r="ECV3236" s="112" t="s">
        <v>13</v>
      </c>
      <c r="ECW3236" s="235" t="s">
        <v>189</v>
      </c>
      <c r="ECX3236" s="112" t="s">
        <v>0</v>
      </c>
      <c r="ECY3236" s="112" t="s">
        <v>1</v>
      </c>
      <c r="ECZ3236" s="112" t="s">
        <v>2</v>
      </c>
      <c r="EDA3236" s="112" t="s">
        <v>3</v>
      </c>
      <c r="EDB3236" s="112" t="s">
        <v>50</v>
      </c>
      <c r="EDC3236" s="112" t="s">
        <v>52</v>
      </c>
      <c r="EDD3236" s="112" t="s">
        <v>13</v>
      </c>
      <c r="EDE3236" s="235" t="s">
        <v>189</v>
      </c>
      <c r="EDF3236" s="112" t="s">
        <v>0</v>
      </c>
      <c r="EDG3236" s="112" t="s">
        <v>1</v>
      </c>
      <c r="EDH3236" s="112" t="s">
        <v>2</v>
      </c>
      <c r="EDI3236" s="112" t="s">
        <v>3</v>
      </c>
      <c r="EDJ3236" s="112" t="s">
        <v>50</v>
      </c>
      <c r="EDK3236" s="112" t="s">
        <v>52</v>
      </c>
      <c r="EDL3236" s="112" t="s">
        <v>13</v>
      </c>
      <c r="EDM3236" s="235" t="s">
        <v>189</v>
      </c>
      <c r="EDN3236" s="112" t="s">
        <v>0</v>
      </c>
      <c r="EDO3236" s="112" t="s">
        <v>1</v>
      </c>
      <c r="EDP3236" s="112" t="s">
        <v>2</v>
      </c>
      <c r="EDQ3236" s="112" t="s">
        <v>3</v>
      </c>
      <c r="EDR3236" s="112" t="s">
        <v>50</v>
      </c>
      <c r="EDS3236" s="112" t="s">
        <v>52</v>
      </c>
      <c r="EDT3236" s="112" t="s">
        <v>13</v>
      </c>
      <c r="EDU3236" s="235" t="s">
        <v>189</v>
      </c>
      <c r="EDV3236" s="112" t="s">
        <v>0</v>
      </c>
      <c r="EDW3236" s="112" t="s">
        <v>1</v>
      </c>
      <c r="EDX3236" s="112" t="s">
        <v>2</v>
      </c>
      <c r="EDY3236" s="112" t="s">
        <v>3</v>
      </c>
      <c r="EDZ3236" s="112" t="s">
        <v>50</v>
      </c>
      <c r="EEA3236" s="112" t="s">
        <v>52</v>
      </c>
      <c r="EEB3236" s="112" t="s">
        <v>13</v>
      </c>
      <c r="EEC3236" s="235" t="s">
        <v>189</v>
      </c>
      <c r="EED3236" s="112" t="s">
        <v>0</v>
      </c>
      <c r="EEE3236" s="112" t="s">
        <v>1</v>
      </c>
      <c r="EEF3236" s="112" t="s">
        <v>2</v>
      </c>
      <c r="EEG3236" s="112" t="s">
        <v>3</v>
      </c>
      <c r="EEH3236" s="112" t="s">
        <v>50</v>
      </c>
      <c r="EEI3236" s="112" t="s">
        <v>52</v>
      </c>
      <c r="EEJ3236" s="112" t="s">
        <v>13</v>
      </c>
      <c r="EEK3236" s="235" t="s">
        <v>189</v>
      </c>
      <c r="EEL3236" s="112" t="s">
        <v>0</v>
      </c>
      <c r="EEM3236" s="112" t="s">
        <v>1</v>
      </c>
      <c r="EEN3236" s="112" t="s">
        <v>2</v>
      </c>
      <c r="EEO3236" s="112" t="s">
        <v>3</v>
      </c>
      <c r="EEP3236" s="112" t="s">
        <v>50</v>
      </c>
      <c r="EEQ3236" s="112" t="s">
        <v>52</v>
      </c>
      <c r="EER3236" s="112" t="s">
        <v>13</v>
      </c>
      <c r="EES3236" s="235" t="s">
        <v>189</v>
      </c>
      <c r="EET3236" s="112" t="s">
        <v>0</v>
      </c>
      <c r="EEU3236" s="112" t="s">
        <v>1</v>
      </c>
      <c r="EEV3236" s="112" t="s">
        <v>2</v>
      </c>
      <c r="EEW3236" s="112" t="s">
        <v>3</v>
      </c>
      <c r="EEX3236" s="112" t="s">
        <v>50</v>
      </c>
      <c r="EEY3236" s="112" t="s">
        <v>52</v>
      </c>
      <c r="EEZ3236" s="112" t="s">
        <v>13</v>
      </c>
      <c r="EFA3236" s="235" t="s">
        <v>189</v>
      </c>
      <c r="EFB3236" s="112" t="s">
        <v>0</v>
      </c>
      <c r="EFC3236" s="112" t="s">
        <v>1</v>
      </c>
      <c r="EFD3236" s="112" t="s">
        <v>2</v>
      </c>
      <c r="EFE3236" s="112" t="s">
        <v>3</v>
      </c>
      <c r="EFF3236" s="112" t="s">
        <v>50</v>
      </c>
      <c r="EFG3236" s="112" t="s">
        <v>52</v>
      </c>
      <c r="EFH3236" s="112" t="s">
        <v>13</v>
      </c>
      <c r="EFI3236" s="235" t="s">
        <v>189</v>
      </c>
      <c r="EFJ3236" s="112" t="s">
        <v>0</v>
      </c>
      <c r="EFK3236" s="112" t="s">
        <v>1</v>
      </c>
      <c r="EFL3236" s="112" t="s">
        <v>2</v>
      </c>
      <c r="EFM3236" s="112" t="s">
        <v>3</v>
      </c>
      <c r="EFN3236" s="112" t="s">
        <v>50</v>
      </c>
      <c r="EFO3236" s="112" t="s">
        <v>52</v>
      </c>
      <c r="EFP3236" s="112" t="s">
        <v>13</v>
      </c>
      <c r="EFQ3236" s="235" t="s">
        <v>189</v>
      </c>
      <c r="EFR3236" s="112" t="s">
        <v>0</v>
      </c>
      <c r="EFS3236" s="112" t="s">
        <v>1</v>
      </c>
      <c r="EFT3236" s="112" t="s">
        <v>2</v>
      </c>
      <c r="EFU3236" s="112" t="s">
        <v>3</v>
      </c>
      <c r="EFV3236" s="112" t="s">
        <v>50</v>
      </c>
      <c r="EFW3236" s="112" t="s">
        <v>52</v>
      </c>
      <c r="EFX3236" s="112" t="s">
        <v>13</v>
      </c>
      <c r="EFY3236" s="235" t="s">
        <v>189</v>
      </c>
      <c r="EFZ3236" s="112" t="s">
        <v>0</v>
      </c>
      <c r="EGA3236" s="112" t="s">
        <v>1</v>
      </c>
      <c r="EGB3236" s="112" t="s">
        <v>2</v>
      </c>
      <c r="EGC3236" s="112" t="s">
        <v>3</v>
      </c>
      <c r="EGD3236" s="112" t="s">
        <v>50</v>
      </c>
      <c r="EGE3236" s="112" t="s">
        <v>52</v>
      </c>
      <c r="EGF3236" s="112" t="s">
        <v>13</v>
      </c>
      <c r="EGG3236" s="235" t="s">
        <v>189</v>
      </c>
      <c r="EGH3236" s="112" t="s">
        <v>0</v>
      </c>
      <c r="EGI3236" s="112" t="s">
        <v>1</v>
      </c>
      <c r="EGJ3236" s="112" t="s">
        <v>2</v>
      </c>
      <c r="EGK3236" s="112" t="s">
        <v>3</v>
      </c>
      <c r="EGL3236" s="112" t="s">
        <v>50</v>
      </c>
      <c r="EGM3236" s="112" t="s">
        <v>52</v>
      </c>
      <c r="EGN3236" s="112" t="s">
        <v>13</v>
      </c>
      <c r="EGO3236" s="235" t="s">
        <v>189</v>
      </c>
      <c r="EGP3236" s="112" t="s">
        <v>0</v>
      </c>
      <c r="EGQ3236" s="112" t="s">
        <v>1</v>
      </c>
      <c r="EGR3236" s="112" t="s">
        <v>2</v>
      </c>
      <c r="EGS3236" s="112" t="s">
        <v>3</v>
      </c>
      <c r="EGT3236" s="112" t="s">
        <v>50</v>
      </c>
      <c r="EGU3236" s="112" t="s">
        <v>52</v>
      </c>
      <c r="EGV3236" s="112" t="s">
        <v>13</v>
      </c>
      <c r="EGW3236" s="235" t="s">
        <v>189</v>
      </c>
      <c r="EGX3236" s="112" t="s">
        <v>0</v>
      </c>
      <c r="EGY3236" s="112" t="s">
        <v>1</v>
      </c>
      <c r="EGZ3236" s="112" t="s">
        <v>2</v>
      </c>
      <c r="EHA3236" s="112" t="s">
        <v>3</v>
      </c>
      <c r="EHB3236" s="112" t="s">
        <v>50</v>
      </c>
      <c r="EHC3236" s="112" t="s">
        <v>52</v>
      </c>
      <c r="EHD3236" s="112" t="s">
        <v>13</v>
      </c>
      <c r="EHE3236" s="235" t="s">
        <v>189</v>
      </c>
      <c r="EHF3236" s="112" t="s">
        <v>0</v>
      </c>
      <c r="EHG3236" s="112" t="s">
        <v>1</v>
      </c>
      <c r="EHH3236" s="112" t="s">
        <v>2</v>
      </c>
      <c r="EHI3236" s="112" t="s">
        <v>3</v>
      </c>
      <c r="EHJ3236" s="112" t="s">
        <v>50</v>
      </c>
      <c r="EHK3236" s="112" t="s">
        <v>52</v>
      </c>
      <c r="EHL3236" s="112" t="s">
        <v>13</v>
      </c>
      <c r="EHM3236" s="235" t="s">
        <v>189</v>
      </c>
      <c r="EHN3236" s="112" t="s">
        <v>0</v>
      </c>
      <c r="EHO3236" s="112" t="s">
        <v>1</v>
      </c>
      <c r="EHP3236" s="112" t="s">
        <v>2</v>
      </c>
      <c r="EHQ3236" s="112" t="s">
        <v>3</v>
      </c>
      <c r="EHR3236" s="112" t="s">
        <v>50</v>
      </c>
      <c r="EHS3236" s="112" t="s">
        <v>52</v>
      </c>
      <c r="EHT3236" s="112" t="s">
        <v>13</v>
      </c>
      <c r="EHU3236" s="235" t="s">
        <v>189</v>
      </c>
      <c r="EHV3236" s="112" t="s">
        <v>0</v>
      </c>
      <c r="EHW3236" s="112" t="s">
        <v>1</v>
      </c>
      <c r="EHX3236" s="112" t="s">
        <v>2</v>
      </c>
      <c r="EHY3236" s="112" t="s">
        <v>3</v>
      </c>
      <c r="EHZ3236" s="112" t="s">
        <v>50</v>
      </c>
      <c r="EIA3236" s="112" t="s">
        <v>52</v>
      </c>
      <c r="EIB3236" s="112" t="s">
        <v>13</v>
      </c>
      <c r="EIC3236" s="235" t="s">
        <v>189</v>
      </c>
      <c r="EID3236" s="112" t="s">
        <v>0</v>
      </c>
      <c r="EIE3236" s="112" t="s">
        <v>1</v>
      </c>
      <c r="EIF3236" s="112" t="s">
        <v>2</v>
      </c>
      <c r="EIG3236" s="112" t="s">
        <v>3</v>
      </c>
      <c r="EIH3236" s="112" t="s">
        <v>50</v>
      </c>
      <c r="EII3236" s="112" t="s">
        <v>52</v>
      </c>
      <c r="EIJ3236" s="112" t="s">
        <v>13</v>
      </c>
      <c r="EIK3236" s="235" t="s">
        <v>189</v>
      </c>
      <c r="EIL3236" s="112" t="s">
        <v>0</v>
      </c>
      <c r="EIM3236" s="112" t="s">
        <v>1</v>
      </c>
      <c r="EIN3236" s="112" t="s">
        <v>2</v>
      </c>
      <c r="EIO3236" s="112" t="s">
        <v>3</v>
      </c>
      <c r="EIP3236" s="112" t="s">
        <v>50</v>
      </c>
      <c r="EIQ3236" s="112" t="s">
        <v>52</v>
      </c>
      <c r="EIR3236" s="112" t="s">
        <v>13</v>
      </c>
      <c r="EIS3236" s="235" t="s">
        <v>189</v>
      </c>
      <c r="EIT3236" s="112" t="s">
        <v>0</v>
      </c>
      <c r="EIU3236" s="112" t="s">
        <v>1</v>
      </c>
      <c r="EIV3236" s="112" t="s">
        <v>2</v>
      </c>
      <c r="EIW3236" s="112" t="s">
        <v>3</v>
      </c>
      <c r="EIX3236" s="112" t="s">
        <v>50</v>
      </c>
      <c r="EIY3236" s="112" t="s">
        <v>52</v>
      </c>
      <c r="EIZ3236" s="112" t="s">
        <v>13</v>
      </c>
      <c r="EJA3236" s="235" t="s">
        <v>189</v>
      </c>
      <c r="EJB3236" s="112" t="s">
        <v>0</v>
      </c>
      <c r="EJC3236" s="112" t="s">
        <v>1</v>
      </c>
      <c r="EJD3236" s="112" t="s">
        <v>2</v>
      </c>
      <c r="EJE3236" s="112" t="s">
        <v>3</v>
      </c>
      <c r="EJF3236" s="112" t="s">
        <v>50</v>
      </c>
      <c r="EJG3236" s="112" t="s">
        <v>52</v>
      </c>
      <c r="EJH3236" s="112" t="s">
        <v>13</v>
      </c>
      <c r="EJI3236" s="235" t="s">
        <v>189</v>
      </c>
      <c r="EJJ3236" s="112" t="s">
        <v>0</v>
      </c>
      <c r="EJK3236" s="112" t="s">
        <v>1</v>
      </c>
      <c r="EJL3236" s="112" t="s">
        <v>2</v>
      </c>
      <c r="EJM3236" s="112" t="s">
        <v>3</v>
      </c>
      <c r="EJN3236" s="112" t="s">
        <v>50</v>
      </c>
      <c r="EJO3236" s="112" t="s">
        <v>52</v>
      </c>
      <c r="EJP3236" s="112" t="s">
        <v>13</v>
      </c>
      <c r="EJQ3236" s="235" t="s">
        <v>189</v>
      </c>
      <c r="EJR3236" s="112" t="s">
        <v>0</v>
      </c>
      <c r="EJS3236" s="112" t="s">
        <v>1</v>
      </c>
      <c r="EJT3236" s="112" t="s">
        <v>2</v>
      </c>
      <c r="EJU3236" s="112" t="s">
        <v>3</v>
      </c>
      <c r="EJV3236" s="112" t="s">
        <v>50</v>
      </c>
      <c r="EJW3236" s="112" t="s">
        <v>52</v>
      </c>
      <c r="EJX3236" s="112" t="s">
        <v>13</v>
      </c>
      <c r="EJY3236" s="235" t="s">
        <v>189</v>
      </c>
      <c r="EJZ3236" s="112" t="s">
        <v>0</v>
      </c>
      <c r="EKA3236" s="112" t="s">
        <v>1</v>
      </c>
      <c r="EKB3236" s="112" t="s">
        <v>2</v>
      </c>
      <c r="EKC3236" s="112" t="s">
        <v>3</v>
      </c>
      <c r="EKD3236" s="112" t="s">
        <v>50</v>
      </c>
      <c r="EKE3236" s="112" t="s">
        <v>52</v>
      </c>
      <c r="EKF3236" s="112" t="s">
        <v>13</v>
      </c>
      <c r="EKG3236" s="235" t="s">
        <v>189</v>
      </c>
      <c r="EKH3236" s="112" t="s">
        <v>0</v>
      </c>
      <c r="EKI3236" s="112" t="s">
        <v>1</v>
      </c>
      <c r="EKJ3236" s="112" t="s">
        <v>2</v>
      </c>
      <c r="EKK3236" s="112" t="s">
        <v>3</v>
      </c>
      <c r="EKL3236" s="112" t="s">
        <v>50</v>
      </c>
      <c r="EKM3236" s="112" t="s">
        <v>52</v>
      </c>
      <c r="EKN3236" s="112" t="s">
        <v>13</v>
      </c>
      <c r="EKO3236" s="235" t="s">
        <v>189</v>
      </c>
      <c r="EKP3236" s="112" t="s">
        <v>0</v>
      </c>
      <c r="EKQ3236" s="112" t="s">
        <v>1</v>
      </c>
      <c r="EKR3236" s="112" t="s">
        <v>2</v>
      </c>
      <c r="EKS3236" s="112" t="s">
        <v>3</v>
      </c>
      <c r="EKT3236" s="112" t="s">
        <v>50</v>
      </c>
      <c r="EKU3236" s="112" t="s">
        <v>52</v>
      </c>
      <c r="EKV3236" s="112" t="s">
        <v>13</v>
      </c>
      <c r="EKW3236" s="235" t="s">
        <v>189</v>
      </c>
      <c r="EKX3236" s="112" t="s">
        <v>0</v>
      </c>
      <c r="EKY3236" s="112" t="s">
        <v>1</v>
      </c>
      <c r="EKZ3236" s="112" t="s">
        <v>2</v>
      </c>
      <c r="ELA3236" s="112" t="s">
        <v>3</v>
      </c>
      <c r="ELB3236" s="112" t="s">
        <v>50</v>
      </c>
      <c r="ELC3236" s="112" t="s">
        <v>52</v>
      </c>
      <c r="ELD3236" s="112" t="s">
        <v>13</v>
      </c>
      <c r="ELE3236" s="235" t="s">
        <v>189</v>
      </c>
      <c r="ELF3236" s="112" t="s">
        <v>0</v>
      </c>
      <c r="ELG3236" s="112" t="s">
        <v>1</v>
      </c>
      <c r="ELH3236" s="112" t="s">
        <v>2</v>
      </c>
      <c r="ELI3236" s="112" t="s">
        <v>3</v>
      </c>
      <c r="ELJ3236" s="112" t="s">
        <v>50</v>
      </c>
      <c r="ELK3236" s="112" t="s">
        <v>52</v>
      </c>
      <c r="ELL3236" s="112" t="s">
        <v>13</v>
      </c>
      <c r="ELM3236" s="235" t="s">
        <v>189</v>
      </c>
      <c r="ELN3236" s="112" t="s">
        <v>0</v>
      </c>
      <c r="ELO3236" s="112" t="s">
        <v>1</v>
      </c>
      <c r="ELP3236" s="112" t="s">
        <v>2</v>
      </c>
      <c r="ELQ3236" s="112" t="s">
        <v>3</v>
      </c>
      <c r="ELR3236" s="112" t="s">
        <v>50</v>
      </c>
      <c r="ELS3236" s="112" t="s">
        <v>52</v>
      </c>
      <c r="ELT3236" s="112" t="s">
        <v>13</v>
      </c>
      <c r="ELU3236" s="235" t="s">
        <v>189</v>
      </c>
      <c r="ELV3236" s="112" t="s">
        <v>0</v>
      </c>
      <c r="ELW3236" s="112" t="s">
        <v>1</v>
      </c>
      <c r="ELX3236" s="112" t="s">
        <v>2</v>
      </c>
      <c r="ELY3236" s="112" t="s">
        <v>3</v>
      </c>
      <c r="ELZ3236" s="112" t="s">
        <v>50</v>
      </c>
      <c r="EMA3236" s="112" t="s">
        <v>52</v>
      </c>
      <c r="EMB3236" s="112" t="s">
        <v>13</v>
      </c>
      <c r="EMC3236" s="235" t="s">
        <v>189</v>
      </c>
      <c r="EMD3236" s="112" t="s">
        <v>0</v>
      </c>
      <c r="EME3236" s="112" t="s">
        <v>1</v>
      </c>
      <c r="EMF3236" s="112" t="s">
        <v>2</v>
      </c>
      <c r="EMG3236" s="112" t="s">
        <v>3</v>
      </c>
      <c r="EMH3236" s="112" t="s">
        <v>50</v>
      </c>
      <c r="EMI3236" s="112" t="s">
        <v>52</v>
      </c>
      <c r="EMJ3236" s="112" t="s">
        <v>13</v>
      </c>
      <c r="EMK3236" s="235" t="s">
        <v>189</v>
      </c>
      <c r="EML3236" s="112" t="s">
        <v>0</v>
      </c>
      <c r="EMM3236" s="112" t="s">
        <v>1</v>
      </c>
      <c r="EMN3236" s="112" t="s">
        <v>2</v>
      </c>
      <c r="EMO3236" s="112" t="s">
        <v>3</v>
      </c>
      <c r="EMP3236" s="112" t="s">
        <v>50</v>
      </c>
      <c r="EMQ3236" s="112" t="s">
        <v>52</v>
      </c>
      <c r="EMR3236" s="112" t="s">
        <v>13</v>
      </c>
      <c r="EMS3236" s="235" t="s">
        <v>189</v>
      </c>
      <c r="EMT3236" s="112" t="s">
        <v>0</v>
      </c>
      <c r="EMU3236" s="112" t="s">
        <v>1</v>
      </c>
      <c r="EMV3236" s="112" t="s">
        <v>2</v>
      </c>
      <c r="EMW3236" s="112" t="s">
        <v>3</v>
      </c>
      <c r="EMX3236" s="112" t="s">
        <v>50</v>
      </c>
      <c r="EMY3236" s="112" t="s">
        <v>52</v>
      </c>
      <c r="EMZ3236" s="112" t="s">
        <v>13</v>
      </c>
      <c r="ENA3236" s="235" t="s">
        <v>189</v>
      </c>
      <c r="ENB3236" s="112" t="s">
        <v>0</v>
      </c>
      <c r="ENC3236" s="112" t="s">
        <v>1</v>
      </c>
      <c r="END3236" s="112" t="s">
        <v>2</v>
      </c>
      <c r="ENE3236" s="112" t="s">
        <v>3</v>
      </c>
      <c r="ENF3236" s="112" t="s">
        <v>50</v>
      </c>
      <c r="ENG3236" s="112" t="s">
        <v>52</v>
      </c>
      <c r="ENH3236" s="112" t="s">
        <v>13</v>
      </c>
      <c r="ENI3236" s="235" t="s">
        <v>189</v>
      </c>
      <c r="ENJ3236" s="112" t="s">
        <v>0</v>
      </c>
      <c r="ENK3236" s="112" t="s">
        <v>1</v>
      </c>
      <c r="ENL3236" s="112" t="s">
        <v>2</v>
      </c>
      <c r="ENM3236" s="112" t="s">
        <v>3</v>
      </c>
      <c r="ENN3236" s="112" t="s">
        <v>50</v>
      </c>
      <c r="ENO3236" s="112" t="s">
        <v>52</v>
      </c>
      <c r="ENP3236" s="112" t="s">
        <v>13</v>
      </c>
      <c r="ENQ3236" s="235" t="s">
        <v>189</v>
      </c>
      <c r="ENR3236" s="112" t="s">
        <v>0</v>
      </c>
      <c r="ENS3236" s="112" t="s">
        <v>1</v>
      </c>
      <c r="ENT3236" s="112" t="s">
        <v>2</v>
      </c>
      <c r="ENU3236" s="112" t="s">
        <v>3</v>
      </c>
      <c r="ENV3236" s="112" t="s">
        <v>50</v>
      </c>
      <c r="ENW3236" s="112" t="s">
        <v>52</v>
      </c>
      <c r="ENX3236" s="112" t="s">
        <v>13</v>
      </c>
      <c r="ENY3236" s="235" t="s">
        <v>189</v>
      </c>
      <c r="ENZ3236" s="112" t="s">
        <v>0</v>
      </c>
      <c r="EOA3236" s="112" t="s">
        <v>1</v>
      </c>
      <c r="EOB3236" s="112" t="s">
        <v>2</v>
      </c>
      <c r="EOC3236" s="112" t="s">
        <v>3</v>
      </c>
      <c r="EOD3236" s="112" t="s">
        <v>50</v>
      </c>
      <c r="EOE3236" s="112" t="s">
        <v>52</v>
      </c>
      <c r="EOF3236" s="112" t="s">
        <v>13</v>
      </c>
      <c r="EOG3236" s="235" t="s">
        <v>189</v>
      </c>
      <c r="EOH3236" s="112" t="s">
        <v>0</v>
      </c>
      <c r="EOI3236" s="112" t="s">
        <v>1</v>
      </c>
      <c r="EOJ3236" s="112" t="s">
        <v>2</v>
      </c>
      <c r="EOK3236" s="112" t="s">
        <v>3</v>
      </c>
      <c r="EOL3236" s="112" t="s">
        <v>50</v>
      </c>
      <c r="EOM3236" s="112" t="s">
        <v>52</v>
      </c>
      <c r="EON3236" s="112" t="s">
        <v>13</v>
      </c>
      <c r="EOO3236" s="235" t="s">
        <v>189</v>
      </c>
      <c r="EOP3236" s="112" t="s">
        <v>0</v>
      </c>
      <c r="EOQ3236" s="112" t="s">
        <v>1</v>
      </c>
      <c r="EOR3236" s="112" t="s">
        <v>2</v>
      </c>
      <c r="EOS3236" s="112" t="s">
        <v>3</v>
      </c>
      <c r="EOT3236" s="112" t="s">
        <v>50</v>
      </c>
      <c r="EOU3236" s="112" t="s">
        <v>52</v>
      </c>
      <c r="EOV3236" s="112" t="s">
        <v>13</v>
      </c>
      <c r="EOW3236" s="235" t="s">
        <v>189</v>
      </c>
      <c r="EOX3236" s="112" t="s">
        <v>0</v>
      </c>
      <c r="EOY3236" s="112" t="s">
        <v>1</v>
      </c>
      <c r="EOZ3236" s="112" t="s">
        <v>2</v>
      </c>
      <c r="EPA3236" s="112" t="s">
        <v>3</v>
      </c>
      <c r="EPB3236" s="112" t="s">
        <v>50</v>
      </c>
      <c r="EPC3236" s="112" t="s">
        <v>52</v>
      </c>
      <c r="EPD3236" s="112" t="s">
        <v>13</v>
      </c>
      <c r="EPE3236" s="235" t="s">
        <v>189</v>
      </c>
      <c r="EPF3236" s="112" t="s">
        <v>0</v>
      </c>
      <c r="EPG3236" s="112" t="s">
        <v>1</v>
      </c>
      <c r="EPH3236" s="112" t="s">
        <v>2</v>
      </c>
      <c r="EPI3236" s="112" t="s">
        <v>3</v>
      </c>
      <c r="EPJ3236" s="112" t="s">
        <v>50</v>
      </c>
      <c r="EPK3236" s="112" t="s">
        <v>52</v>
      </c>
      <c r="EPL3236" s="112" t="s">
        <v>13</v>
      </c>
      <c r="EPM3236" s="235" t="s">
        <v>189</v>
      </c>
      <c r="EPN3236" s="112" t="s">
        <v>0</v>
      </c>
      <c r="EPO3236" s="112" t="s">
        <v>1</v>
      </c>
      <c r="EPP3236" s="112" t="s">
        <v>2</v>
      </c>
      <c r="EPQ3236" s="112" t="s">
        <v>3</v>
      </c>
      <c r="EPR3236" s="112" t="s">
        <v>50</v>
      </c>
      <c r="EPS3236" s="112" t="s">
        <v>52</v>
      </c>
      <c r="EPT3236" s="112" t="s">
        <v>13</v>
      </c>
      <c r="EPU3236" s="235" t="s">
        <v>189</v>
      </c>
      <c r="EPV3236" s="112" t="s">
        <v>0</v>
      </c>
      <c r="EPW3236" s="112" t="s">
        <v>1</v>
      </c>
      <c r="EPX3236" s="112" t="s">
        <v>2</v>
      </c>
      <c r="EPY3236" s="112" t="s">
        <v>3</v>
      </c>
      <c r="EPZ3236" s="112" t="s">
        <v>50</v>
      </c>
      <c r="EQA3236" s="112" t="s">
        <v>52</v>
      </c>
      <c r="EQB3236" s="112" t="s">
        <v>13</v>
      </c>
      <c r="EQC3236" s="235" t="s">
        <v>189</v>
      </c>
      <c r="EQD3236" s="112" t="s">
        <v>0</v>
      </c>
      <c r="EQE3236" s="112" t="s">
        <v>1</v>
      </c>
      <c r="EQF3236" s="112" t="s">
        <v>2</v>
      </c>
      <c r="EQG3236" s="112" t="s">
        <v>3</v>
      </c>
      <c r="EQH3236" s="112" t="s">
        <v>50</v>
      </c>
      <c r="EQI3236" s="112" t="s">
        <v>52</v>
      </c>
      <c r="EQJ3236" s="112" t="s">
        <v>13</v>
      </c>
      <c r="EQK3236" s="235" t="s">
        <v>189</v>
      </c>
      <c r="EQL3236" s="112" t="s">
        <v>0</v>
      </c>
      <c r="EQM3236" s="112" t="s">
        <v>1</v>
      </c>
      <c r="EQN3236" s="112" t="s">
        <v>2</v>
      </c>
      <c r="EQO3236" s="112" t="s">
        <v>3</v>
      </c>
      <c r="EQP3236" s="112" t="s">
        <v>50</v>
      </c>
      <c r="EQQ3236" s="112" t="s">
        <v>52</v>
      </c>
      <c r="EQR3236" s="112" t="s">
        <v>13</v>
      </c>
      <c r="EQS3236" s="235" t="s">
        <v>189</v>
      </c>
      <c r="EQT3236" s="112" t="s">
        <v>0</v>
      </c>
      <c r="EQU3236" s="112" t="s">
        <v>1</v>
      </c>
      <c r="EQV3236" s="112" t="s">
        <v>2</v>
      </c>
      <c r="EQW3236" s="112" t="s">
        <v>3</v>
      </c>
      <c r="EQX3236" s="112" t="s">
        <v>50</v>
      </c>
      <c r="EQY3236" s="112" t="s">
        <v>52</v>
      </c>
      <c r="EQZ3236" s="112" t="s">
        <v>13</v>
      </c>
      <c r="ERA3236" s="235" t="s">
        <v>189</v>
      </c>
      <c r="ERB3236" s="112" t="s">
        <v>0</v>
      </c>
      <c r="ERC3236" s="112" t="s">
        <v>1</v>
      </c>
      <c r="ERD3236" s="112" t="s">
        <v>2</v>
      </c>
      <c r="ERE3236" s="112" t="s">
        <v>3</v>
      </c>
      <c r="ERF3236" s="112" t="s">
        <v>50</v>
      </c>
      <c r="ERG3236" s="112" t="s">
        <v>52</v>
      </c>
      <c r="ERH3236" s="112" t="s">
        <v>13</v>
      </c>
      <c r="ERI3236" s="235" t="s">
        <v>189</v>
      </c>
      <c r="ERJ3236" s="112" t="s">
        <v>0</v>
      </c>
      <c r="ERK3236" s="112" t="s">
        <v>1</v>
      </c>
      <c r="ERL3236" s="112" t="s">
        <v>2</v>
      </c>
      <c r="ERM3236" s="112" t="s">
        <v>3</v>
      </c>
      <c r="ERN3236" s="112" t="s">
        <v>50</v>
      </c>
      <c r="ERO3236" s="112" t="s">
        <v>52</v>
      </c>
      <c r="ERP3236" s="112" t="s">
        <v>13</v>
      </c>
      <c r="ERQ3236" s="235" t="s">
        <v>189</v>
      </c>
      <c r="ERR3236" s="112" t="s">
        <v>0</v>
      </c>
      <c r="ERS3236" s="112" t="s">
        <v>1</v>
      </c>
      <c r="ERT3236" s="112" t="s">
        <v>2</v>
      </c>
      <c r="ERU3236" s="112" t="s">
        <v>3</v>
      </c>
      <c r="ERV3236" s="112" t="s">
        <v>50</v>
      </c>
      <c r="ERW3236" s="112" t="s">
        <v>52</v>
      </c>
      <c r="ERX3236" s="112" t="s">
        <v>13</v>
      </c>
      <c r="ERY3236" s="235" t="s">
        <v>189</v>
      </c>
      <c r="ERZ3236" s="112" t="s">
        <v>0</v>
      </c>
      <c r="ESA3236" s="112" t="s">
        <v>1</v>
      </c>
      <c r="ESB3236" s="112" t="s">
        <v>2</v>
      </c>
      <c r="ESC3236" s="112" t="s">
        <v>3</v>
      </c>
      <c r="ESD3236" s="112" t="s">
        <v>50</v>
      </c>
      <c r="ESE3236" s="112" t="s">
        <v>52</v>
      </c>
      <c r="ESF3236" s="112" t="s">
        <v>13</v>
      </c>
      <c r="ESG3236" s="235" t="s">
        <v>189</v>
      </c>
      <c r="ESH3236" s="112" t="s">
        <v>0</v>
      </c>
      <c r="ESI3236" s="112" t="s">
        <v>1</v>
      </c>
      <c r="ESJ3236" s="112" t="s">
        <v>2</v>
      </c>
      <c r="ESK3236" s="112" t="s">
        <v>3</v>
      </c>
      <c r="ESL3236" s="112" t="s">
        <v>50</v>
      </c>
      <c r="ESM3236" s="112" t="s">
        <v>52</v>
      </c>
      <c r="ESN3236" s="112" t="s">
        <v>13</v>
      </c>
      <c r="ESO3236" s="235" t="s">
        <v>189</v>
      </c>
      <c r="ESP3236" s="112" t="s">
        <v>0</v>
      </c>
      <c r="ESQ3236" s="112" t="s">
        <v>1</v>
      </c>
      <c r="ESR3236" s="112" t="s">
        <v>2</v>
      </c>
      <c r="ESS3236" s="112" t="s">
        <v>3</v>
      </c>
      <c r="EST3236" s="112" t="s">
        <v>50</v>
      </c>
      <c r="ESU3236" s="112" t="s">
        <v>52</v>
      </c>
      <c r="ESV3236" s="112" t="s">
        <v>13</v>
      </c>
      <c r="ESW3236" s="235" t="s">
        <v>189</v>
      </c>
      <c r="ESX3236" s="112" t="s">
        <v>0</v>
      </c>
      <c r="ESY3236" s="112" t="s">
        <v>1</v>
      </c>
      <c r="ESZ3236" s="112" t="s">
        <v>2</v>
      </c>
      <c r="ETA3236" s="112" t="s">
        <v>3</v>
      </c>
      <c r="ETB3236" s="112" t="s">
        <v>50</v>
      </c>
      <c r="ETC3236" s="112" t="s">
        <v>52</v>
      </c>
      <c r="ETD3236" s="112" t="s">
        <v>13</v>
      </c>
      <c r="ETE3236" s="235" t="s">
        <v>189</v>
      </c>
      <c r="ETF3236" s="112" t="s">
        <v>0</v>
      </c>
      <c r="ETG3236" s="112" t="s">
        <v>1</v>
      </c>
      <c r="ETH3236" s="112" t="s">
        <v>2</v>
      </c>
      <c r="ETI3236" s="112" t="s">
        <v>3</v>
      </c>
      <c r="ETJ3236" s="112" t="s">
        <v>50</v>
      </c>
      <c r="ETK3236" s="112" t="s">
        <v>52</v>
      </c>
      <c r="ETL3236" s="112" t="s">
        <v>13</v>
      </c>
      <c r="ETM3236" s="235" t="s">
        <v>189</v>
      </c>
      <c r="ETN3236" s="112" t="s">
        <v>0</v>
      </c>
      <c r="ETO3236" s="112" t="s">
        <v>1</v>
      </c>
      <c r="ETP3236" s="112" t="s">
        <v>2</v>
      </c>
      <c r="ETQ3236" s="112" t="s">
        <v>3</v>
      </c>
      <c r="ETR3236" s="112" t="s">
        <v>50</v>
      </c>
      <c r="ETS3236" s="112" t="s">
        <v>52</v>
      </c>
      <c r="ETT3236" s="112" t="s">
        <v>13</v>
      </c>
      <c r="ETU3236" s="235" t="s">
        <v>189</v>
      </c>
      <c r="ETV3236" s="112" t="s">
        <v>0</v>
      </c>
      <c r="ETW3236" s="112" t="s">
        <v>1</v>
      </c>
      <c r="ETX3236" s="112" t="s">
        <v>2</v>
      </c>
      <c r="ETY3236" s="112" t="s">
        <v>3</v>
      </c>
      <c r="ETZ3236" s="112" t="s">
        <v>50</v>
      </c>
      <c r="EUA3236" s="112" t="s">
        <v>52</v>
      </c>
      <c r="EUB3236" s="112" t="s">
        <v>13</v>
      </c>
      <c r="EUC3236" s="235" t="s">
        <v>189</v>
      </c>
      <c r="EUD3236" s="112" t="s">
        <v>0</v>
      </c>
      <c r="EUE3236" s="112" t="s">
        <v>1</v>
      </c>
      <c r="EUF3236" s="112" t="s">
        <v>2</v>
      </c>
      <c r="EUG3236" s="112" t="s">
        <v>3</v>
      </c>
      <c r="EUH3236" s="112" t="s">
        <v>50</v>
      </c>
      <c r="EUI3236" s="112" t="s">
        <v>52</v>
      </c>
      <c r="EUJ3236" s="112" t="s">
        <v>13</v>
      </c>
      <c r="EUK3236" s="235" t="s">
        <v>189</v>
      </c>
      <c r="EUL3236" s="112" t="s">
        <v>0</v>
      </c>
      <c r="EUM3236" s="112" t="s">
        <v>1</v>
      </c>
      <c r="EUN3236" s="112" t="s">
        <v>2</v>
      </c>
      <c r="EUO3236" s="112" t="s">
        <v>3</v>
      </c>
      <c r="EUP3236" s="112" t="s">
        <v>50</v>
      </c>
      <c r="EUQ3236" s="112" t="s">
        <v>52</v>
      </c>
      <c r="EUR3236" s="112" t="s">
        <v>13</v>
      </c>
      <c r="EUS3236" s="235" t="s">
        <v>189</v>
      </c>
      <c r="EUT3236" s="112" t="s">
        <v>0</v>
      </c>
      <c r="EUU3236" s="112" t="s">
        <v>1</v>
      </c>
      <c r="EUV3236" s="112" t="s">
        <v>2</v>
      </c>
      <c r="EUW3236" s="112" t="s">
        <v>3</v>
      </c>
      <c r="EUX3236" s="112" t="s">
        <v>50</v>
      </c>
      <c r="EUY3236" s="112" t="s">
        <v>52</v>
      </c>
      <c r="EUZ3236" s="112" t="s">
        <v>13</v>
      </c>
      <c r="EVA3236" s="235" t="s">
        <v>189</v>
      </c>
      <c r="EVB3236" s="112" t="s">
        <v>0</v>
      </c>
      <c r="EVC3236" s="112" t="s">
        <v>1</v>
      </c>
      <c r="EVD3236" s="112" t="s">
        <v>2</v>
      </c>
      <c r="EVE3236" s="112" t="s">
        <v>3</v>
      </c>
      <c r="EVF3236" s="112" t="s">
        <v>50</v>
      </c>
      <c r="EVG3236" s="112" t="s">
        <v>52</v>
      </c>
      <c r="EVH3236" s="112" t="s">
        <v>13</v>
      </c>
      <c r="EVI3236" s="235" t="s">
        <v>189</v>
      </c>
      <c r="EVJ3236" s="112" t="s">
        <v>0</v>
      </c>
      <c r="EVK3236" s="112" t="s">
        <v>1</v>
      </c>
      <c r="EVL3236" s="112" t="s">
        <v>2</v>
      </c>
      <c r="EVM3236" s="112" t="s">
        <v>3</v>
      </c>
      <c r="EVN3236" s="112" t="s">
        <v>50</v>
      </c>
      <c r="EVO3236" s="112" t="s">
        <v>52</v>
      </c>
      <c r="EVP3236" s="112" t="s">
        <v>13</v>
      </c>
      <c r="EVQ3236" s="235" t="s">
        <v>189</v>
      </c>
      <c r="EVR3236" s="112" t="s">
        <v>0</v>
      </c>
      <c r="EVS3236" s="112" t="s">
        <v>1</v>
      </c>
      <c r="EVT3236" s="112" t="s">
        <v>2</v>
      </c>
      <c r="EVU3236" s="112" t="s">
        <v>3</v>
      </c>
      <c r="EVV3236" s="112" t="s">
        <v>50</v>
      </c>
      <c r="EVW3236" s="112" t="s">
        <v>52</v>
      </c>
      <c r="EVX3236" s="112" t="s">
        <v>13</v>
      </c>
      <c r="EVY3236" s="235" t="s">
        <v>189</v>
      </c>
      <c r="EVZ3236" s="112" t="s">
        <v>0</v>
      </c>
      <c r="EWA3236" s="112" t="s">
        <v>1</v>
      </c>
      <c r="EWB3236" s="112" t="s">
        <v>2</v>
      </c>
      <c r="EWC3236" s="112" t="s">
        <v>3</v>
      </c>
      <c r="EWD3236" s="112" t="s">
        <v>50</v>
      </c>
      <c r="EWE3236" s="112" t="s">
        <v>52</v>
      </c>
      <c r="EWF3236" s="112" t="s">
        <v>13</v>
      </c>
      <c r="EWG3236" s="235" t="s">
        <v>189</v>
      </c>
      <c r="EWH3236" s="112" t="s">
        <v>0</v>
      </c>
      <c r="EWI3236" s="112" t="s">
        <v>1</v>
      </c>
      <c r="EWJ3236" s="112" t="s">
        <v>2</v>
      </c>
      <c r="EWK3236" s="112" t="s">
        <v>3</v>
      </c>
      <c r="EWL3236" s="112" t="s">
        <v>50</v>
      </c>
      <c r="EWM3236" s="112" t="s">
        <v>52</v>
      </c>
      <c r="EWN3236" s="112" t="s">
        <v>13</v>
      </c>
      <c r="EWO3236" s="235" t="s">
        <v>189</v>
      </c>
      <c r="EWP3236" s="112" t="s">
        <v>0</v>
      </c>
      <c r="EWQ3236" s="112" t="s">
        <v>1</v>
      </c>
      <c r="EWR3236" s="112" t="s">
        <v>2</v>
      </c>
      <c r="EWS3236" s="112" t="s">
        <v>3</v>
      </c>
      <c r="EWT3236" s="112" t="s">
        <v>50</v>
      </c>
      <c r="EWU3236" s="112" t="s">
        <v>52</v>
      </c>
      <c r="EWV3236" s="112" t="s">
        <v>13</v>
      </c>
      <c r="EWW3236" s="235" t="s">
        <v>189</v>
      </c>
      <c r="EWX3236" s="112" t="s">
        <v>0</v>
      </c>
      <c r="EWY3236" s="112" t="s">
        <v>1</v>
      </c>
      <c r="EWZ3236" s="112" t="s">
        <v>2</v>
      </c>
      <c r="EXA3236" s="112" t="s">
        <v>3</v>
      </c>
      <c r="EXB3236" s="112" t="s">
        <v>50</v>
      </c>
      <c r="EXC3236" s="112" t="s">
        <v>52</v>
      </c>
      <c r="EXD3236" s="112" t="s">
        <v>13</v>
      </c>
      <c r="EXE3236" s="235" t="s">
        <v>189</v>
      </c>
      <c r="EXF3236" s="112" t="s">
        <v>0</v>
      </c>
      <c r="EXG3236" s="112" t="s">
        <v>1</v>
      </c>
      <c r="EXH3236" s="112" t="s">
        <v>2</v>
      </c>
      <c r="EXI3236" s="112" t="s">
        <v>3</v>
      </c>
      <c r="EXJ3236" s="112" t="s">
        <v>50</v>
      </c>
      <c r="EXK3236" s="112" t="s">
        <v>52</v>
      </c>
      <c r="EXL3236" s="112" t="s">
        <v>13</v>
      </c>
      <c r="EXM3236" s="235" t="s">
        <v>189</v>
      </c>
      <c r="EXN3236" s="112" t="s">
        <v>0</v>
      </c>
      <c r="EXO3236" s="112" t="s">
        <v>1</v>
      </c>
      <c r="EXP3236" s="112" t="s">
        <v>2</v>
      </c>
      <c r="EXQ3236" s="112" t="s">
        <v>3</v>
      </c>
      <c r="EXR3236" s="112" t="s">
        <v>50</v>
      </c>
      <c r="EXS3236" s="112" t="s">
        <v>52</v>
      </c>
      <c r="EXT3236" s="112" t="s">
        <v>13</v>
      </c>
      <c r="EXU3236" s="235" t="s">
        <v>189</v>
      </c>
      <c r="EXV3236" s="112" t="s">
        <v>0</v>
      </c>
      <c r="EXW3236" s="112" t="s">
        <v>1</v>
      </c>
      <c r="EXX3236" s="112" t="s">
        <v>2</v>
      </c>
      <c r="EXY3236" s="112" t="s">
        <v>3</v>
      </c>
      <c r="EXZ3236" s="112" t="s">
        <v>50</v>
      </c>
      <c r="EYA3236" s="112" t="s">
        <v>52</v>
      </c>
      <c r="EYB3236" s="112" t="s">
        <v>13</v>
      </c>
      <c r="EYC3236" s="235" t="s">
        <v>189</v>
      </c>
      <c r="EYD3236" s="112" t="s">
        <v>0</v>
      </c>
      <c r="EYE3236" s="112" t="s">
        <v>1</v>
      </c>
      <c r="EYF3236" s="112" t="s">
        <v>2</v>
      </c>
      <c r="EYG3236" s="112" t="s">
        <v>3</v>
      </c>
      <c r="EYH3236" s="112" t="s">
        <v>50</v>
      </c>
      <c r="EYI3236" s="112" t="s">
        <v>52</v>
      </c>
      <c r="EYJ3236" s="112" t="s">
        <v>13</v>
      </c>
      <c r="EYK3236" s="235" t="s">
        <v>189</v>
      </c>
      <c r="EYL3236" s="112" t="s">
        <v>0</v>
      </c>
      <c r="EYM3236" s="112" t="s">
        <v>1</v>
      </c>
      <c r="EYN3236" s="112" t="s">
        <v>2</v>
      </c>
      <c r="EYO3236" s="112" t="s">
        <v>3</v>
      </c>
      <c r="EYP3236" s="112" t="s">
        <v>50</v>
      </c>
      <c r="EYQ3236" s="112" t="s">
        <v>52</v>
      </c>
      <c r="EYR3236" s="112" t="s">
        <v>13</v>
      </c>
      <c r="EYS3236" s="235" t="s">
        <v>189</v>
      </c>
      <c r="EYT3236" s="112" t="s">
        <v>0</v>
      </c>
      <c r="EYU3236" s="112" t="s">
        <v>1</v>
      </c>
      <c r="EYV3236" s="112" t="s">
        <v>2</v>
      </c>
      <c r="EYW3236" s="112" t="s">
        <v>3</v>
      </c>
      <c r="EYX3236" s="112" t="s">
        <v>50</v>
      </c>
      <c r="EYY3236" s="112" t="s">
        <v>52</v>
      </c>
      <c r="EYZ3236" s="112" t="s">
        <v>13</v>
      </c>
      <c r="EZA3236" s="235" t="s">
        <v>189</v>
      </c>
      <c r="EZB3236" s="112" t="s">
        <v>0</v>
      </c>
      <c r="EZC3236" s="112" t="s">
        <v>1</v>
      </c>
      <c r="EZD3236" s="112" t="s">
        <v>2</v>
      </c>
      <c r="EZE3236" s="112" t="s">
        <v>3</v>
      </c>
      <c r="EZF3236" s="112" t="s">
        <v>50</v>
      </c>
      <c r="EZG3236" s="112" t="s">
        <v>52</v>
      </c>
      <c r="EZH3236" s="112" t="s">
        <v>13</v>
      </c>
      <c r="EZI3236" s="235" t="s">
        <v>189</v>
      </c>
      <c r="EZJ3236" s="112" t="s">
        <v>0</v>
      </c>
      <c r="EZK3236" s="112" t="s">
        <v>1</v>
      </c>
      <c r="EZL3236" s="112" t="s">
        <v>2</v>
      </c>
      <c r="EZM3236" s="112" t="s">
        <v>3</v>
      </c>
      <c r="EZN3236" s="112" t="s">
        <v>50</v>
      </c>
      <c r="EZO3236" s="112" t="s">
        <v>52</v>
      </c>
      <c r="EZP3236" s="112" t="s">
        <v>13</v>
      </c>
      <c r="EZQ3236" s="235" t="s">
        <v>189</v>
      </c>
      <c r="EZR3236" s="112" t="s">
        <v>0</v>
      </c>
      <c r="EZS3236" s="112" t="s">
        <v>1</v>
      </c>
      <c r="EZT3236" s="112" t="s">
        <v>2</v>
      </c>
      <c r="EZU3236" s="112" t="s">
        <v>3</v>
      </c>
      <c r="EZV3236" s="112" t="s">
        <v>50</v>
      </c>
      <c r="EZW3236" s="112" t="s">
        <v>52</v>
      </c>
      <c r="EZX3236" s="112" t="s">
        <v>13</v>
      </c>
      <c r="EZY3236" s="235" t="s">
        <v>189</v>
      </c>
      <c r="EZZ3236" s="112" t="s">
        <v>0</v>
      </c>
      <c r="FAA3236" s="112" t="s">
        <v>1</v>
      </c>
      <c r="FAB3236" s="112" t="s">
        <v>2</v>
      </c>
      <c r="FAC3236" s="112" t="s">
        <v>3</v>
      </c>
      <c r="FAD3236" s="112" t="s">
        <v>50</v>
      </c>
      <c r="FAE3236" s="112" t="s">
        <v>52</v>
      </c>
      <c r="FAF3236" s="112" t="s">
        <v>13</v>
      </c>
      <c r="FAG3236" s="235" t="s">
        <v>189</v>
      </c>
      <c r="FAH3236" s="112" t="s">
        <v>0</v>
      </c>
      <c r="FAI3236" s="112" t="s">
        <v>1</v>
      </c>
      <c r="FAJ3236" s="112" t="s">
        <v>2</v>
      </c>
      <c r="FAK3236" s="112" t="s">
        <v>3</v>
      </c>
      <c r="FAL3236" s="112" t="s">
        <v>50</v>
      </c>
      <c r="FAM3236" s="112" t="s">
        <v>52</v>
      </c>
      <c r="FAN3236" s="112" t="s">
        <v>13</v>
      </c>
      <c r="FAO3236" s="235" t="s">
        <v>189</v>
      </c>
      <c r="FAP3236" s="112" t="s">
        <v>0</v>
      </c>
      <c r="FAQ3236" s="112" t="s">
        <v>1</v>
      </c>
      <c r="FAR3236" s="112" t="s">
        <v>2</v>
      </c>
      <c r="FAS3236" s="112" t="s">
        <v>3</v>
      </c>
      <c r="FAT3236" s="112" t="s">
        <v>50</v>
      </c>
      <c r="FAU3236" s="112" t="s">
        <v>52</v>
      </c>
      <c r="FAV3236" s="112" t="s">
        <v>13</v>
      </c>
      <c r="FAW3236" s="235" t="s">
        <v>189</v>
      </c>
      <c r="FAX3236" s="112" t="s">
        <v>0</v>
      </c>
      <c r="FAY3236" s="112" t="s">
        <v>1</v>
      </c>
      <c r="FAZ3236" s="112" t="s">
        <v>2</v>
      </c>
      <c r="FBA3236" s="112" t="s">
        <v>3</v>
      </c>
      <c r="FBB3236" s="112" t="s">
        <v>50</v>
      </c>
      <c r="FBC3236" s="112" t="s">
        <v>52</v>
      </c>
      <c r="FBD3236" s="112" t="s">
        <v>13</v>
      </c>
      <c r="FBE3236" s="235" t="s">
        <v>189</v>
      </c>
      <c r="FBF3236" s="112" t="s">
        <v>0</v>
      </c>
      <c r="FBG3236" s="112" t="s">
        <v>1</v>
      </c>
      <c r="FBH3236" s="112" t="s">
        <v>2</v>
      </c>
      <c r="FBI3236" s="112" t="s">
        <v>3</v>
      </c>
      <c r="FBJ3236" s="112" t="s">
        <v>50</v>
      </c>
      <c r="FBK3236" s="112" t="s">
        <v>52</v>
      </c>
      <c r="FBL3236" s="112" t="s">
        <v>13</v>
      </c>
      <c r="FBM3236" s="235" t="s">
        <v>189</v>
      </c>
      <c r="FBN3236" s="112" t="s">
        <v>0</v>
      </c>
      <c r="FBO3236" s="112" t="s">
        <v>1</v>
      </c>
      <c r="FBP3236" s="112" t="s">
        <v>2</v>
      </c>
      <c r="FBQ3236" s="112" t="s">
        <v>3</v>
      </c>
      <c r="FBR3236" s="112" t="s">
        <v>50</v>
      </c>
      <c r="FBS3236" s="112" t="s">
        <v>52</v>
      </c>
      <c r="FBT3236" s="112" t="s">
        <v>13</v>
      </c>
      <c r="FBU3236" s="235" t="s">
        <v>189</v>
      </c>
      <c r="FBV3236" s="112" t="s">
        <v>0</v>
      </c>
      <c r="FBW3236" s="112" t="s">
        <v>1</v>
      </c>
      <c r="FBX3236" s="112" t="s">
        <v>2</v>
      </c>
      <c r="FBY3236" s="112" t="s">
        <v>3</v>
      </c>
      <c r="FBZ3236" s="112" t="s">
        <v>50</v>
      </c>
      <c r="FCA3236" s="112" t="s">
        <v>52</v>
      </c>
      <c r="FCB3236" s="112" t="s">
        <v>13</v>
      </c>
      <c r="FCC3236" s="235" t="s">
        <v>189</v>
      </c>
      <c r="FCD3236" s="112" t="s">
        <v>0</v>
      </c>
      <c r="FCE3236" s="112" t="s">
        <v>1</v>
      </c>
      <c r="FCF3236" s="112" t="s">
        <v>2</v>
      </c>
      <c r="FCG3236" s="112" t="s">
        <v>3</v>
      </c>
      <c r="FCH3236" s="112" t="s">
        <v>50</v>
      </c>
      <c r="FCI3236" s="112" t="s">
        <v>52</v>
      </c>
      <c r="FCJ3236" s="112" t="s">
        <v>13</v>
      </c>
      <c r="FCK3236" s="235" t="s">
        <v>189</v>
      </c>
      <c r="FCL3236" s="112" t="s">
        <v>0</v>
      </c>
      <c r="FCM3236" s="112" t="s">
        <v>1</v>
      </c>
      <c r="FCN3236" s="112" t="s">
        <v>2</v>
      </c>
      <c r="FCO3236" s="112" t="s">
        <v>3</v>
      </c>
      <c r="FCP3236" s="112" t="s">
        <v>50</v>
      </c>
      <c r="FCQ3236" s="112" t="s">
        <v>52</v>
      </c>
      <c r="FCR3236" s="112" t="s">
        <v>13</v>
      </c>
      <c r="FCS3236" s="235" t="s">
        <v>189</v>
      </c>
      <c r="FCT3236" s="112" t="s">
        <v>0</v>
      </c>
      <c r="FCU3236" s="112" t="s">
        <v>1</v>
      </c>
      <c r="FCV3236" s="112" t="s">
        <v>2</v>
      </c>
      <c r="FCW3236" s="112" t="s">
        <v>3</v>
      </c>
      <c r="FCX3236" s="112" t="s">
        <v>50</v>
      </c>
      <c r="FCY3236" s="112" t="s">
        <v>52</v>
      </c>
      <c r="FCZ3236" s="112" t="s">
        <v>13</v>
      </c>
      <c r="FDA3236" s="235" t="s">
        <v>189</v>
      </c>
      <c r="FDB3236" s="112" t="s">
        <v>0</v>
      </c>
      <c r="FDC3236" s="112" t="s">
        <v>1</v>
      </c>
      <c r="FDD3236" s="112" t="s">
        <v>2</v>
      </c>
      <c r="FDE3236" s="112" t="s">
        <v>3</v>
      </c>
      <c r="FDF3236" s="112" t="s">
        <v>50</v>
      </c>
      <c r="FDG3236" s="112" t="s">
        <v>52</v>
      </c>
      <c r="FDH3236" s="112" t="s">
        <v>13</v>
      </c>
      <c r="FDI3236" s="235" t="s">
        <v>189</v>
      </c>
      <c r="FDJ3236" s="112" t="s">
        <v>0</v>
      </c>
      <c r="FDK3236" s="112" t="s">
        <v>1</v>
      </c>
      <c r="FDL3236" s="112" t="s">
        <v>2</v>
      </c>
      <c r="FDM3236" s="112" t="s">
        <v>3</v>
      </c>
      <c r="FDN3236" s="112" t="s">
        <v>50</v>
      </c>
      <c r="FDO3236" s="112" t="s">
        <v>52</v>
      </c>
      <c r="FDP3236" s="112" t="s">
        <v>13</v>
      </c>
      <c r="FDQ3236" s="235" t="s">
        <v>189</v>
      </c>
      <c r="FDR3236" s="112" t="s">
        <v>0</v>
      </c>
      <c r="FDS3236" s="112" t="s">
        <v>1</v>
      </c>
      <c r="FDT3236" s="112" t="s">
        <v>2</v>
      </c>
      <c r="FDU3236" s="112" t="s">
        <v>3</v>
      </c>
      <c r="FDV3236" s="112" t="s">
        <v>50</v>
      </c>
      <c r="FDW3236" s="112" t="s">
        <v>52</v>
      </c>
      <c r="FDX3236" s="112" t="s">
        <v>13</v>
      </c>
      <c r="FDY3236" s="235" t="s">
        <v>189</v>
      </c>
      <c r="FDZ3236" s="112" t="s">
        <v>0</v>
      </c>
      <c r="FEA3236" s="112" t="s">
        <v>1</v>
      </c>
      <c r="FEB3236" s="112" t="s">
        <v>2</v>
      </c>
      <c r="FEC3236" s="112" t="s">
        <v>3</v>
      </c>
      <c r="FED3236" s="112" t="s">
        <v>50</v>
      </c>
      <c r="FEE3236" s="112" t="s">
        <v>52</v>
      </c>
      <c r="FEF3236" s="112" t="s">
        <v>13</v>
      </c>
      <c r="FEG3236" s="235" t="s">
        <v>189</v>
      </c>
      <c r="FEH3236" s="112" t="s">
        <v>0</v>
      </c>
      <c r="FEI3236" s="112" t="s">
        <v>1</v>
      </c>
      <c r="FEJ3236" s="112" t="s">
        <v>2</v>
      </c>
      <c r="FEK3236" s="112" t="s">
        <v>3</v>
      </c>
      <c r="FEL3236" s="112" t="s">
        <v>50</v>
      </c>
      <c r="FEM3236" s="112" t="s">
        <v>52</v>
      </c>
      <c r="FEN3236" s="112" t="s">
        <v>13</v>
      </c>
      <c r="FEO3236" s="235" t="s">
        <v>189</v>
      </c>
      <c r="FEP3236" s="112" t="s">
        <v>0</v>
      </c>
      <c r="FEQ3236" s="112" t="s">
        <v>1</v>
      </c>
      <c r="FER3236" s="112" t="s">
        <v>2</v>
      </c>
      <c r="FES3236" s="112" t="s">
        <v>3</v>
      </c>
      <c r="FET3236" s="112" t="s">
        <v>50</v>
      </c>
      <c r="FEU3236" s="112" t="s">
        <v>52</v>
      </c>
      <c r="FEV3236" s="112" t="s">
        <v>13</v>
      </c>
      <c r="FEW3236" s="235" t="s">
        <v>189</v>
      </c>
      <c r="FEX3236" s="112" t="s">
        <v>0</v>
      </c>
      <c r="FEY3236" s="112" t="s">
        <v>1</v>
      </c>
      <c r="FEZ3236" s="112" t="s">
        <v>2</v>
      </c>
      <c r="FFA3236" s="112" t="s">
        <v>3</v>
      </c>
      <c r="FFB3236" s="112" t="s">
        <v>50</v>
      </c>
      <c r="FFC3236" s="112" t="s">
        <v>52</v>
      </c>
      <c r="FFD3236" s="112" t="s">
        <v>13</v>
      </c>
      <c r="FFE3236" s="235" t="s">
        <v>189</v>
      </c>
      <c r="FFF3236" s="112" t="s">
        <v>0</v>
      </c>
      <c r="FFG3236" s="112" t="s">
        <v>1</v>
      </c>
      <c r="FFH3236" s="112" t="s">
        <v>2</v>
      </c>
      <c r="FFI3236" s="112" t="s">
        <v>3</v>
      </c>
      <c r="FFJ3236" s="112" t="s">
        <v>50</v>
      </c>
      <c r="FFK3236" s="112" t="s">
        <v>52</v>
      </c>
      <c r="FFL3236" s="112" t="s">
        <v>13</v>
      </c>
      <c r="FFM3236" s="235" t="s">
        <v>189</v>
      </c>
      <c r="FFN3236" s="112" t="s">
        <v>0</v>
      </c>
      <c r="FFO3236" s="112" t="s">
        <v>1</v>
      </c>
      <c r="FFP3236" s="112" t="s">
        <v>2</v>
      </c>
      <c r="FFQ3236" s="112" t="s">
        <v>3</v>
      </c>
      <c r="FFR3236" s="112" t="s">
        <v>50</v>
      </c>
      <c r="FFS3236" s="112" t="s">
        <v>52</v>
      </c>
      <c r="FFT3236" s="112" t="s">
        <v>13</v>
      </c>
      <c r="FFU3236" s="235" t="s">
        <v>189</v>
      </c>
      <c r="FFV3236" s="112" t="s">
        <v>0</v>
      </c>
      <c r="FFW3236" s="112" t="s">
        <v>1</v>
      </c>
      <c r="FFX3236" s="112" t="s">
        <v>2</v>
      </c>
      <c r="FFY3236" s="112" t="s">
        <v>3</v>
      </c>
      <c r="FFZ3236" s="112" t="s">
        <v>50</v>
      </c>
      <c r="FGA3236" s="112" t="s">
        <v>52</v>
      </c>
      <c r="FGB3236" s="112" t="s">
        <v>13</v>
      </c>
      <c r="FGC3236" s="235" t="s">
        <v>189</v>
      </c>
      <c r="FGD3236" s="112" t="s">
        <v>0</v>
      </c>
      <c r="FGE3236" s="112" t="s">
        <v>1</v>
      </c>
      <c r="FGF3236" s="112" t="s">
        <v>2</v>
      </c>
      <c r="FGG3236" s="112" t="s">
        <v>3</v>
      </c>
      <c r="FGH3236" s="112" t="s">
        <v>50</v>
      </c>
      <c r="FGI3236" s="112" t="s">
        <v>52</v>
      </c>
      <c r="FGJ3236" s="112" t="s">
        <v>13</v>
      </c>
      <c r="FGK3236" s="235" t="s">
        <v>189</v>
      </c>
      <c r="FGL3236" s="112" t="s">
        <v>0</v>
      </c>
      <c r="FGM3236" s="112" t="s">
        <v>1</v>
      </c>
      <c r="FGN3236" s="112" t="s">
        <v>2</v>
      </c>
      <c r="FGO3236" s="112" t="s">
        <v>3</v>
      </c>
      <c r="FGP3236" s="112" t="s">
        <v>50</v>
      </c>
      <c r="FGQ3236" s="112" t="s">
        <v>52</v>
      </c>
      <c r="FGR3236" s="112" t="s">
        <v>13</v>
      </c>
      <c r="FGS3236" s="235" t="s">
        <v>189</v>
      </c>
      <c r="FGT3236" s="112" t="s">
        <v>0</v>
      </c>
      <c r="FGU3236" s="112" t="s">
        <v>1</v>
      </c>
      <c r="FGV3236" s="112" t="s">
        <v>2</v>
      </c>
      <c r="FGW3236" s="112" t="s">
        <v>3</v>
      </c>
      <c r="FGX3236" s="112" t="s">
        <v>50</v>
      </c>
      <c r="FGY3236" s="112" t="s">
        <v>52</v>
      </c>
      <c r="FGZ3236" s="112" t="s">
        <v>13</v>
      </c>
      <c r="FHA3236" s="235" t="s">
        <v>189</v>
      </c>
      <c r="FHB3236" s="112" t="s">
        <v>0</v>
      </c>
      <c r="FHC3236" s="112" t="s">
        <v>1</v>
      </c>
      <c r="FHD3236" s="112" t="s">
        <v>2</v>
      </c>
      <c r="FHE3236" s="112" t="s">
        <v>3</v>
      </c>
      <c r="FHF3236" s="112" t="s">
        <v>50</v>
      </c>
      <c r="FHG3236" s="112" t="s">
        <v>52</v>
      </c>
      <c r="FHH3236" s="112" t="s">
        <v>13</v>
      </c>
      <c r="FHI3236" s="235" t="s">
        <v>189</v>
      </c>
      <c r="FHJ3236" s="112" t="s">
        <v>0</v>
      </c>
      <c r="FHK3236" s="112" t="s">
        <v>1</v>
      </c>
      <c r="FHL3236" s="112" t="s">
        <v>2</v>
      </c>
      <c r="FHM3236" s="112" t="s">
        <v>3</v>
      </c>
      <c r="FHN3236" s="112" t="s">
        <v>50</v>
      </c>
      <c r="FHO3236" s="112" t="s">
        <v>52</v>
      </c>
      <c r="FHP3236" s="112" t="s">
        <v>13</v>
      </c>
      <c r="FHQ3236" s="235" t="s">
        <v>189</v>
      </c>
      <c r="FHR3236" s="112" t="s">
        <v>0</v>
      </c>
      <c r="FHS3236" s="112" t="s">
        <v>1</v>
      </c>
      <c r="FHT3236" s="112" t="s">
        <v>2</v>
      </c>
      <c r="FHU3236" s="112" t="s">
        <v>3</v>
      </c>
      <c r="FHV3236" s="112" t="s">
        <v>50</v>
      </c>
      <c r="FHW3236" s="112" t="s">
        <v>52</v>
      </c>
      <c r="FHX3236" s="112" t="s">
        <v>13</v>
      </c>
      <c r="FHY3236" s="235" t="s">
        <v>189</v>
      </c>
      <c r="FHZ3236" s="112" t="s">
        <v>0</v>
      </c>
      <c r="FIA3236" s="112" t="s">
        <v>1</v>
      </c>
      <c r="FIB3236" s="112" t="s">
        <v>2</v>
      </c>
      <c r="FIC3236" s="112" t="s">
        <v>3</v>
      </c>
      <c r="FID3236" s="112" t="s">
        <v>50</v>
      </c>
      <c r="FIE3236" s="112" t="s">
        <v>52</v>
      </c>
      <c r="FIF3236" s="112" t="s">
        <v>13</v>
      </c>
      <c r="FIG3236" s="235" t="s">
        <v>189</v>
      </c>
      <c r="FIH3236" s="112" t="s">
        <v>0</v>
      </c>
      <c r="FII3236" s="112" t="s">
        <v>1</v>
      </c>
      <c r="FIJ3236" s="112" t="s">
        <v>2</v>
      </c>
      <c r="FIK3236" s="112" t="s">
        <v>3</v>
      </c>
      <c r="FIL3236" s="112" t="s">
        <v>50</v>
      </c>
      <c r="FIM3236" s="112" t="s">
        <v>52</v>
      </c>
      <c r="FIN3236" s="112" t="s">
        <v>13</v>
      </c>
      <c r="FIO3236" s="235" t="s">
        <v>189</v>
      </c>
      <c r="FIP3236" s="112" t="s">
        <v>0</v>
      </c>
      <c r="FIQ3236" s="112" t="s">
        <v>1</v>
      </c>
      <c r="FIR3236" s="112" t="s">
        <v>2</v>
      </c>
      <c r="FIS3236" s="112" t="s">
        <v>3</v>
      </c>
      <c r="FIT3236" s="112" t="s">
        <v>50</v>
      </c>
      <c r="FIU3236" s="112" t="s">
        <v>52</v>
      </c>
      <c r="FIV3236" s="112" t="s">
        <v>13</v>
      </c>
      <c r="FIW3236" s="235" t="s">
        <v>189</v>
      </c>
      <c r="FIX3236" s="112" t="s">
        <v>0</v>
      </c>
      <c r="FIY3236" s="112" t="s">
        <v>1</v>
      </c>
      <c r="FIZ3236" s="112" t="s">
        <v>2</v>
      </c>
      <c r="FJA3236" s="112" t="s">
        <v>3</v>
      </c>
      <c r="FJB3236" s="112" t="s">
        <v>50</v>
      </c>
      <c r="FJC3236" s="112" t="s">
        <v>52</v>
      </c>
      <c r="FJD3236" s="112" t="s">
        <v>13</v>
      </c>
      <c r="FJE3236" s="235" t="s">
        <v>189</v>
      </c>
      <c r="FJF3236" s="112" t="s">
        <v>0</v>
      </c>
      <c r="FJG3236" s="112" t="s">
        <v>1</v>
      </c>
      <c r="FJH3236" s="112" t="s">
        <v>2</v>
      </c>
      <c r="FJI3236" s="112" t="s">
        <v>3</v>
      </c>
      <c r="FJJ3236" s="112" t="s">
        <v>50</v>
      </c>
      <c r="FJK3236" s="112" t="s">
        <v>52</v>
      </c>
      <c r="FJL3236" s="112" t="s">
        <v>13</v>
      </c>
      <c r="FJM3236" s="235" t="s">
        <v>189</v>
      </c>
      <c r="FJN3236" s="112" t="s">
        <v>0</v>
      </c>
      <c r="FJO3236" s="112" t="s">
        <v>1</v>
      </c>
      <c r="FJP3236" s="112" t="s">
        <v>2</v>
      </c>
      <c r="FJQ3236" s="112" t="s">
        <v>3</v>
      </c>
      <c r="FJR3236" s="112" t="s">
        <v>50</v>
      </c>
      <c r="FJS3236" s="112" t="s">
        <v>52</v>
      </c>
      <c r="FJT3236" s="112" t="s">
        <v>13</v>
      </c>
      <c r="FJU3236" s="235" t="s">
        <v>189</v>
      </c>
      <c r="FJV3236" s="112" t="s">
        <v>0</v>
      </c>
      <c r="FJW3236" s="112" t="s">
        <v>1</v>
      </c>
      <c r="FJX3236" s="112" t="s">
        <v>2</v>
      </c>
      <c r="FJY3236" s="112" t="s">
        <v>3</v>
      </c>
      <c r="FJZ3236" s="112" t="s">
        <v>50</v>
      </c>
      <c r="FKA3236" s="112" t="s">
        <v>52</v>
      </c>
      <c r="FKB3236" s="112" t="s">
        <v>13</v>
      </c>
      <c r="FKC3236" s="235" t="s">
        <v>189</v>
      </c>
      <c r="FKD3236" s="112" t="s">
        <v>0</v>
      </c>
      <c r="FKE3236" s="112" t="s">
        <v>1</v>
      </c>
      <c r="FKF3236" s="112" t="s">
        <v>2</v>
      </c>
      <c r="FKG3236" s="112" t="s">
        <v>3</v>
      </c>
      <c r="FKH3236" s="112" t="s">
        <v>50</v>
      </c>
      <c r="FKI3236" s="112" t="s">
        <v>52</v>
      </c>
      <c r="FKJ3236" s="112" t="s">
        <v>13</v>
      </c>
      <c r="FKK3236" s="235" t="s">
        <v>189</v>
      </c>
      <c r="FKL3236" s="112" t="s">
        <v>0</v>
      </c>
      <c r="FKM3236" s="112" t="s">
        <v>1</v>
      </c>
      <c r="FKN3236" s="112" t="s">
        <v>2</v>
      </c>
      <c r="FKO3236" s="112" t="s">
        <v>3</v>
      </c>
      <c r="FKP3236" s="112" t="s">
        <v>50</v>
      </c>
      <c r="FKQ3236" s="112" t="s">
        <v>52</v>
      </c>
      <c r="FKR3236" s="112" t="s">
        <v>13</v>
      </c>
      <c r="FKS3236" s="235" t="s">
        <v>189</v>
      </c>
      <c r="FKT3236" s="112" t="s">
        <v>0</v>
      </c>
      <c r="FKU3236" s="112" t="s">
        <v>1</v>
      </c>
      <c r="FKV3236" s="112" t="s">
        <v>2</v>
      </c>
      <c r="FKW3236" s="112" t="s">
        <v>3</v>
      </c>
      <c r="FKX3236" s="112" t="s">
        <v>50</v>
      </c>
      <c r="FKY3236" s="112" t="s">
        <v>52</v>
      </c>
      <c r="FKZ3236" s="112" t="s">
        <v>13</v>
      </c>
      <c r="FLA3236" s="235" t="s">
        <v>189</v>
      </c>
      <c r="FLB3236" s="112" t="s">
        <v>0</v>
      </c>
      <c r="FLC3236" s="112" t="s">
        <v>1</v>
      </c>
      <c r="FLD3236" s="112" t="s">
        <v>2</v>
      </c>
      <c r="FLE3236" s="112" t="s">
        <v>3</v>
      </c>
      <c r="FLF3236" s="112" t="s">
        <v>50</v>
      </c>
      <c r="FLG3236" s="112" t="s">
        <v>52</v>
      </c>
      <c r="FLH3236" s="112" t="s">
        <v>13</v>
      </c>
      <c r="FLI3236" s="235" t="s">
        <v>189</v>
      </c>
      <c r="FLJ3236" s="112" t="s">
        <v>0</v>
      </c>
      <c r="FLK3236" s="112" t="s">
        <v>1</v>
      </c>
      <c r="FLL3236" s="112" t="s">
        <v>2</v>
      </c>
      <c r="FLM3236" s="112" t="s">
        <v>3</v>
      </c>
      <c r="FLN3236" s="112" t="s">
        <v>50</v>
      </c>
      <c r="FLO3236" s="112" t="s">
        <v>52</v>
      </c>
      <c r="FLP3236" s="112" t="s">
        <v>13</v>
      </c>
      <c r="FLQ3236" s="235" t="s">
        <v>189</v>
      </c>
      <c r="FLR3236" s="112" t="s">
        <v>0</v>
      </c>
      <c r="FLS3236" s="112" t="s">
        <v>1</v>
      </c>
      <c r="FLT3236" s="112" t="s">
        <v>2</v>
      </c>
      <c r="FLU3236" s="112" t="s">
        <v>3</v>
      </c>
      <c r="FLV3236" s="112" t="s">
        <v>50</v>
      </c>
      <c r="FLW3236" s="112" t="s">
        <v>52</v>
      </c>
      <c r="FLX3236" s="112" t="s">
        <v>13</v>
      </c>
      <c r="FLY3236" s="235" t="s">
        <v>189</v>
      </c>
      <c r="FLZ3236" s="112" t="s">
        <v>0</v>
      </c>
      <c r="FMA3236" s="112" t="s">
        <v>1</v>
      </c>
      <c r="FMB3236" s="112" t="s">
        <v>2</v>
      </c>
      <c r="FMC3236" s="112" t="s">
        <v>3</v>
      </c>
      <c r="FMD3236" s="112" t="s">
        <v>50</v>
      </c>
      <c r="FME3236" s="112" t="s">
        <v>52</v>
      </c>
      <c r="FMF3236" s="112" t="s">
        <v>13</v>
      </c>
      <c r="FMG3236" s="235" t="s">
        <v>189</v>
      </c>
      <c r="FMH3236" s="112" t="s">
        <v>0</v>
      </c>
      <c r="FMI3236" s="112" t="s">
        <v>1</v>
      </c>
      <c r="FMJ3236" s="112" t="s">
        <v>2</v>
      </c>
      <c r="FMK3236" s="112" t="s">
        <v>3</v>
      </c>
      <c r="FML3236" s="112" t="s">
        <v>50</v>
      </c>
      <c r="FMM3236" s="112" t="s">
        <v>52</v>
      </c>
      <c r="FMN3236" s="112" t="s">
        <v>13</v>
      </c>
      <c r="FMO3236" s="235" t="s">
        <v>189</v>
      </c>
      <c r="FMP3236" s="112" t="s">
        <v>0</v>
      </c>
      <c r="FMQ3236" s="112" t="s">
        <v>1</v>
      </c>
      <c r="FMR3236" s="112" t="s">
        <v>2</v>
      </c>
      <c r="FMS3236" s="112" t="s">
        <v>3</v>
      </c>
      <c r="FMT3236" s="112" t="s">
        <v>50</v>
      </c>
      <c r="FMU3236" s="112" t="s">
        <v>52</v>
      </c>
      <c r="FMV3236" s="112" t="s">
        <v>13</v>
      </c>
      <c r="FMW3236" s="235" t="s">
        <v>189</v>
      </c>
      <c r="FMX3236" s="112" t="s">
        <v>0</v>
      </c>
      <c r="FMY3236" s="112" t="s">
        <v>1</v>
      </c>
      <c r="FMZ3236" s="112" t="s">
        <v>2</v>
      </c>
      <c r="FNA3236" s="112" t="s">
        <v>3</v>
      </c>
      <c r="FNB3236" s="112" t="s">
        <v>50</v>
      </c>
      <c r="FNC3236" s="112" t="s">
        <v>52</v>
      </c>
      <c r="FND3236" s="112" t="s">
        <v>13</v>
      </c>
      <c r="FNE3236" s="235" t="s">
        <v>189</v>
      </c>
      <c r="FNF3236" s="112" t="s">
        <v>0</v>
      </c>
      <c r="FNG3236" s="112" t="s">
        <v>1</v>
      </c>
      <c r="FNH3236" s="112" t="s">
        <v>2</v>
      </c>
      <c r="FNI3236" s="112" t="s">
        <v>3</v>
      </c>
      <c r="FNJ3236" s="112" t="s">
        <v>50</v>
      </c>
      <c r="FNK3236" s="112" t="s">
        <v>52</v>
      </c>
      <c r="FNL3236" s="112" t="s">
        <v>13</v>
      </c>
      <c r="FNM3236" s="235" t="s">
        <v>189</v>
      </c>
      <c r="FNN3236" s="112" t="s">
        <v>0</v>
      </c>
      <c r="FNO3236" s="112" t="s">
        <v>1</v>
      </c>
      <c r="FNP3236" s="112" t="s">
        <v>2</v>
      </c>
      <c r="FNQ3236" s="112" t="s">
        <v>3</v>
      </c>
      <c r="FNR3236" s="112" t="s">
        <v>50</v>
      </c>
      <c r="FNS3236" s="112" t="s">
        <v>52</v>
      </c>
      <c r="FNT3236" s="112" t="s">
        <v>13</v>
      </c>
      <c r="FNU3236" s="235" t="s">
        <v>189</v>
      </c>
      <c r="FNV3236" s="112" t="s">
        <v>0</v>
      </c>
      <c r="FNW3236" s="112" t="s">
        <v>1</v>
      </c>
      <c r="FNX3236" s="112" t="s">
        <v>2</v>
      </c>
      <c r="FNY3236" s="112" t="s">
        <v>3</v>
      </c>
      <c r="FNZ3236" s="112" t="s">
        <v>50</v>
      </c>
      <c r="FOA3236" s="112" t="s">
        <v>52</v>
      </c>
      <c r="FOB3236" s="112" t="s">
        <v>13</v>
      </c>
      <c r="FOC3236" s="235" t="s">
        <v>189</v>
      </c>
      <c r="FOD3236" s="112" t="s">
        <v>0</v>
      </c>
      <c r="FOE3236" s="112" t="s">
        <v>1</v>
      </c>
      <c r="FOF3236" s="112" t="s">
        <v>2</v>
      </c>
      <c r="FOG3236" s="112" t="s">
        <v>3</v>
      </c>
      <c r="FOH3236" s="112" t="s">
        <v>50</v>
      </c>
      <c r="FOI3236" s="112" t="s">
        <v>52</v>
      </c>
      <c r="FOJ3236" s="112" t="s">
        <v>13</v>
      </c>
      <c r="FOK3236" s="235" t="s">
        <v>189</v>
      </c>
      <c r="FOL3236" s="112" t="s">
        <v>0</v>
      </c>
      <c r="FOM3236" s="112" t="s">
        <v>1</v>
      </c>
      <c r="FON3236" s="112" t="s">
        <v>2</v>
      </c>
      <c r="FOO3236" s="112" t="s">
        <v>3</v>
      </c>
      <c r="FOP3236" s="112" t="s">
        <v>50</v>
      </c>
      <c r="FOQ3236" s="112" t="s">
        <v>52</v>
      </c>
      <c r="FOR3236" s="112" t="s">
        <v>13</v>
      </c>
      <c r="FOS3236" s="235" t="s">
        <v>189</v>
      </c>
      <c r="FOT3236" s="112" t="s">
        <v>0</v>
      </c>
      <c r="FOU3236" s="112" t="s">
        <v>1</v>
      </c>
      <c r="FOV3236" s="112" t="s">
        <v>2</v>
      </c>
      <c r="FOW3236" s="112" t="s">
        <v>3</v>
      </c>
      <c r="FOX3236" s="112" t="s">
        <v>50</v>
      </c>
      <c r="FOY3236" s="112" t="s">
        <v>52</v>
      </c>
      <c r="FOZ3236" s="112" t="s">
        <v>13</v>
      </c>
      <c r="FPA3236" s="235" t="s">
        <v>189</v>
      </c>
      <c r="FPB3236" s="112" t="s">
        <v>0</v>
      </c>
      <c r="FPC3236" s="112" t="s">
        <v>1</v>
      </c>
      <c r="FPD3236" s="112" t="s">
        <v>2</v>
      </c>
      <c r="FPE3236" s="112" t="s">
        <v>3</v>
      </c>
      <c r="FPF3236" s="112" t="s">
        <v>50</v>
      </c>
      <c r="FPG3236" s="112" t="s">
        <v>52</v>
      </c>
      <c r="FPH3236" s="112" t="s">
        <v>13</v>
      </c>
      <c r="FPI3236" s="235" t="s">
        <v>189</v>
      </c>
      <c r="FPJ3236" s="112" t="s">
        <v>0</v>
      </c>
      <c r="FPK3236" s="112" t="s">
        <v>1</v>
      </c>
      <c r="FPL3236" s="112" t="s">
        <v>2</v>
      </c>
      <c r="FPM3236" s="112" t="s">
        <v>3</v>
      </c>
      <c r="FPN3236" s="112" t="s">
        <v>50</v>
      </c>
      <c r="FPO3236" s="112" t="s">
        <v>52</v>
      </c>
      <c r="FPP3236" s="112" t="s">
        <v>13</v>
      </c>
      <c r="FPQ3236" s="235" t="s">
        <v>189</v>
      </c>
      <c r="FPR3236" s="112" t="s">
        <v>0</v>
      </c>
      <c r="FPS3236" s="112" t="s">
        <v>1</v>
      </c>
      <c r="FPT3236" s="112" t="s">
        <v>2</v>
      </c>
      <c r="FPU3236" s="112" t="s">
        <v>3</v>
      </c>
      <c r="FPV3236" s="112" t="s">
        <v>50</v>
      </c>
      <c r="FPW3236" s="112" t="s">
        <v>52</v>
      </c>
      <c r="FPX3236" s="112" t="s">
        <v>13</v>
      </c>
      <c r="FPY3236" s="235" t="s">
        <v>189</v>
      </c>
      <c r="FPZ3236" s="112" t="s">
        <v>0</v>
      </c>
      <c r="FQA3236" s="112" t="s">
        <v>1</v>
      </c>
      <c r="FQB3236" s="112" t="s">
        <v>2</v>
      </c>
      <c r="FQC3236" s="112" t="s">
        <v>3</v>
      </c>
      <c r="FQD3236" s="112" t="s">
        <v>50</v>
      </c>
      <c r="FQE3236" s="112" t="s">
        <v>52</v>
      </c>
      <c r="FQF3236" s="112" t="s">
        <v>13</v>
      </c>
      <c r="FQG3236" s="235" t="s">
        <v>189</v>
      </c>
      <c r="FQH3236" s="112" t="s">
        <v>0</v>
      </c>
      <c r="FQI3236" s="112" t="s">
        <v>1</v>
      </c>
      <c r="FQJ3236" s="112" t="s">
        <v>2</v>
      </c>
      <c r="FQK3236" s="112" t="s">
        <v>3</v>
      </c>
      <c r="FQL3236" s="112" t="s">
        <v>50</v>
      </c>
      <c r="FQM3236" s="112" t="s">
        <v>52</v>
      </c>
      <c r="FQN3236" s="112" t="s">
        <v>13</v>
      </c>
      <c r="FQO3236" s="235" t="s">
        <v>189</v>
      </c>
      <c r="FQP3236" s="112" t="s">
        <v>0</v>
      </c>
      <c r="FQQ3236" s="112" t="s">
        <v>1</v>
      </c>
      <c r="FQR3236" s="112" t="s">
        <v>2</v>
      </c>
      <c r="FQS3236" s="112" t="s">
        <v>3</v>
      </c>
      <c r="FQT3236" s="112" t="s">
        <v>50</v>
      </c>
      <c r="FQU3236" s="112" t="s">
        <v>52</v>
      </c>
      <c r="FQV3236" s="112" t="s">
        <v>13</v>
      </c>
      <c r="FQW3236" s="235" t="s">
        <v>189</v>
      </c>
      <c r="FQX3236" s="112" t="s">
        <v>0</v>
      </c>
      <c r="FQY3236" s="112" t="s">
        <v>1</v>
      </c>
      <c r="FQZ3236" s="112" t="s">
        <v>2</v>
      </c>
      <c r="FRA3236" s="112" t="s">
        <v>3</v>
      </c>
      <c r="FRB3236" s="112" t="s">
        <v>50</v>
      </c>
      <c r="FRC3236" s="112" t="s">
        <v>52</v>
      </c>
      <c r="FRD3236" s="112" t="s">
        <v>13</v>
      </c>
      <c r="FRE3236" s="235" t="s">
        <v>189</v>
      </c>
      <c r="FRF3236" s="112" t="s">
        <v>0</v>
      </c>
      <c r="FRG3236" s="112" t="s">
        <v>1</v>
      </c>
      <c r="FRH3236" s="112" t="s">
        <v>2</v>
      </c>
      <c r="FRI3236" s="112" t="s">
        <v>3</v>
      </c>
      <c r="FRJ3236" s="112" t="s">
        <v>50</v>
      </c>
      <c r="FRK3236" s="112" t="s">
        <v>52</v>
      </c>
      <c r="FRL3236" s="112" t="s">
        <v>13</v>
      </c>
      <c r="FRM3236" s="235" t="s">
        <v>189</v>
      </c>
      <c r="FRN3236" s="112" t="s">
        <v>0</v>
      </c>
      <c r="FRO3236" s="112" t="s">
        <v>1</v>
      </c>
      <c r="FRP3236" s="112" t="s">
        <v>2</v>
      </c>
      <c r="FRQ3236" s="112" t="s">
        <v>3</v>
      </c>
      <c r="FRR3236" s="112" t="s">
        <v>50</v>
      </c>
      <c r="FRS3236" s="112" t="s">
        <v>52</v>
      </c>
      <c r="FRT3236" s="112" t="s">
        <v>13</v>
      </c>
      <c r="FRU3236" s="235" t="s">
        <v>189</v>
      </c>
      <c r="FRV3236" s="112" t="s">
        <v>0</v>
      </c>
      <c r="FRW3236" s="112" t="s">
        <v>1</v>
      </c>
      <c r="FRX3236" s="112" t="s">
        <v>2</v>
      </c>
      <c r="FRY3236" s="112" t="s">
        <v>3</v>
      </c>
      <c r="FRZ3236" s="112" t="s">
        <v>50</v>
      </c>
      <c r="FSA3236" s="112" t="s">
        <v>52</v>
      </c>
      <c r="FSB3236" s="112" t="s">
        <v>13</v>
      </c>
      <c r="FSC3236" s="235" t="s">
        <v>189</v>
      </c>
      <c r="FSD3236" s="112" t="s">
        <v>0</v>
      </c>
      <c r="FSE3236" s="112" t="s">
        <v>1</v>
      </c>
      <c r="FSF3236" s="112" t="s">
        <v>2</v>
      </c>
      <c r="FSG3236" s="112" t="s">
        <v>3</v>
      </c>
      <c r="FSH3236" s="112" t="s">
        <v>50</v>
      </c>
      <c r="FSI3236" s="112" t="s">
        <v>52</v>
      </c>
      <c r="FSJ3236" s="112" t="s">
        <v>13</v>
      </c>
      <c r="FSK3236" s="235" t="s">
        <v>189</v>
      </c>
      <c r="FSL3236" s="112" t="s">
        <v>0</v>
      </c>
      <c r="FSM3236" s="112" t="s">
        <v>1</v>
      </c>
      <c r="FSN3236" s="112" t="s">
        <v>2</v>
      </c>
      <c r="FSO3236" s="112" t="s">
        <v>3</v>
      </c>
      <c r="FSP3236" s="112" t="s">
        <v>50</v>
      </c>
      <c r="FSQ3236" s="112" t="s">
        <v>52</v>
      </c>
      <c r="FSR3236" s="112" t="s">
        <v>13</v>
      </c>
      <c r="FSS3236" s="235" t="s">
        <v>189</v>
      </c>
      <c r="FST3236" s="112" t="s">
        <v>0</v>
      </c>
      <c r="FSU3236" s="112" t="s">
        <v>1</v>
      </c>
      <c r="FSV3236" s="112" t="s">
        <v>2</v>
      </c>
      <c r="FSW3236" s="112" t="s">
        <v>3</v>
      </c>
      <c r="FSX3236" s="112" t="s">
        <v>50</v>
      </c>
      <c r="FSY3236" s="112" t="s">
        <v>52</v>
      </c>
      <c r="FSZ3236" s="112" t="s">
        <v>13</v>
      </c>
      <c r="FTA3236" s="235" t="s">
        <v>189</v>
      </c>
      <c r="FTB3236" s="112" t="s">
        <v>0</v>
      </c>
      <c r="FTC3236" s="112" t="s">
        <v>1</v>
      </c>
      <c r="FTD3236" s="112" t="s">
        <v>2</v>
      </c>
      <c r="FTE3236" s="112" t="s">
        <v>3</v>
      </c>
      <c r="FTF3236" s="112" t="s">
        <v>50</v>
      </c>
      <c r="FTG3236" s="112" t="s">
        <v>52</v>
      </c>
      <c r="FTH3236" s="112" t="s">
        <v>13</v>
      </c>
      <c r="FTI3236" s="235" t="s">
        <v>189</v>
      </c>
      <c r="FTJ3236" s="112" t="s">
        <v>0</v>
      </c>
      <c r="FTK3236" s="112" t="s">
        <v>1</v>
      </c>
      <c r="FTL3236" s="112" t="s">
        <v>2</v>
      </c>
      <c r="FTM3236" s="112" t="s">
        <v>3</v>
      </c>
      <c r="FTN3236" s="112" t="s">
        <v>50</v>
      </c>
      <c r="FTO3236" s="112" t="s">
        <v>52</v>
      </c>
      <c r="FTP3236" s="112" t="s">
        <v>13</v>
      </c>
      <c r="FTQ3236" s="235" t="s">
        <v>189</v>
      </c>
      <c r="FTR3236" s="112" t="s">
        <v>0</v>
      </c>
      <c r="FTS3236" s="112" t="s">
        <v>1</v>
      </c>
      <c r="FTT3236" s="112" t="s">
        <v>2</v>
      </c>
      <c r="FTU3236" s="112" t="s">
        <v>3</v>
      </c>
      <c r="FTV3236" s="112" t="s">
        <v>50</v>
      </c>
      <c r="FTW3236" s="112" t="s">
        <v>52</v>
      </c>
      <c r="FTX3236" s="112" t="s">
        <v>13</v>
      </c>
      <c r="FTY3236" s="235" t="s">
        <v>189</v>
      </c>
      <c r="FTZ3236" s="112" t="s">
        <v>0</v>
      </c>
      <c r="FUA3236" s="112" t="s">
        <v>1</v>
      </c>
      <c r="FUB3236" s="112" t="s">
        <v>2</v>
      </c>
      <c r="FUC3236" s="112" t="s">
        <v>3</v>
      </c>
      <c r="FUD3236" s="112" t="s">
        <v>50</v>
      </c>
      <c r="FUE3236" s="112" t="s">
        <v>52</v>
      </c>
      <c r="FUF3236" s="112" t="s">
        <v>13</v>
      </c>
      <c r="FUG3236" s="235" t="s">
        <v>189</v>
      </c>
      <c r="FUH3236" s="112" t="s">
        <v>0</v>
      </c>
      <c r="FUI3236" s="112" t="s">
        <v>1</v>
      </c>
      <c r="FUJ3236" s="112" t="s">
        <v>2</v>
      </c>
      <c r="FUK3236" s="112" t="s">
        <v>3</v>
      </c>
      <c r="FUL3236" s="112" t="s">
        <v>50</v>
      </c>
      <c r="FUM3236" s="112" t="s">
        <v>52</v>
      </c>
      <c r="FUN3236" s="112" t="s">
        <v>13</v>
      </c>
      <c r="FUO3236" s="235" t="s">
        <v>189</v>
      </c>
      <c r="FUP3236" s="112" t="s">
        <v>0</v>
      </c>
      <c r="FUQ3236" s="112" t="s">
        <v>1</v>
      </c>
      <c r="FUR3236" s="112" t="s">
        <v>2</v>
      </c>
      <c r="FUS3236" s="112" t="s">
        <v>3</v>
      </c>
      <c r="FUT3236" s="112" t="s">
        <v>50</v>
      </c>
      <c r="FUU3236" s="112" t="s">
        <v>52</v>
      </c>
      <c r="FUV3236" s="112" t="s">
        <v>13</v>
      </c>
      <c r="FUW3236" s="235" t="s">
        <v>189</v>
      </c>
      <c r="FUX3236" s="112" t="s">
        <v>0</v>
      </c>
      <c r="FUY3236" s="112" t="s">
        <v>1</v>
      </c>
      <c r="FUZ3236" s="112" t="s">
        <v>2</v>
      </c>
      <c r="FVA3236" s="112" t="s">
        <v>3</v>
      </c>
      <c r="FVB3236" s="112" t="s">
        <v>50</v>
      </c>
      <c r="FVC3236" s="112" t="s">
        <v>52</v>
      </c>
      <c r="FVD3236" s="112" t="s">
        <v>13</v>
      </c>
      <c r="FVE3236" s="235" t="s">
        <v>189</v>
      </c>
      <c r="FVF3236" s="112" t="s">
        <v>0</v>
      </c>
      <c r="FVG3236" s="112" t="s">
        <v>1</v>
      </c>
      <c r="FVH3236" s="112" t="s">
        <v>2</v>
      </c>
      <c r="FVI3236" s="112" t="s">
        <v>3</v>
      </c>
      <c r="FVJ3236" s="112" t="s">
        <v>50</v>
      </c>
      <c r="FVK3236" s="112" t="s">
        <v>52</v>
      </c>
      <c r="FVL3236" s="112" t="s">
        <v>13</v>
      </c>
      <c r="FVM3236" s="235" t="s">
        <v>189</v>
      </c>
      <c r="FVN3236" s="112" t="s">
        <v>0</v>
      </c>
      <c r="FVO3236" s="112" t="s">
        <v>1</v>
      </c>
      <c r="FVP3236" s="112" t="s">
        <v>2</v>
      </c>
      <c r="FVQ3236" s="112" t="s">
        <v>3</v>
      </c>
      <c r="FVR3236" s="112" t="s">
        <v>50</v>
      </c>
      <c r="FVS3236" s="112" t="s">
        <v>52</v>
      </c>
      <c r="FVT3236" s="112" t="s">
        <v>13</v>
      </c>
      <c r="FVU3236" s="235" t="s">
        <v>189</v>
      </c>
      <c r="FVV3236" s="112" t="s">
        <v>0</v>
      </c>
      <c r="FVW3236" s="112" t="s">
        <v>1</v>
      </c>
      <c r="FVX3236" s="112" t="s">
        <v>2</v>
      </c>
      <c r="FVY3236" s="112" t="s">
        <v>3</v>
      </c>
      <c r="FVZ3236" s="112" t="s">
        <v>50</v>
      </c>
      <c r="FWA3236" s="112" t="s">
        <v>52</v>
      </c>
      <c r="FWB3236" s="112" t="s">
        <v>13</v>
      </c>
      <c r="FWC3236" s="235" t="s">
        <v>189</v>
      </c>
      <c r="FWD3236" s="112" t="s">
        <v>0</v>
      </c>
      <c r="FWE3236" s="112" t="s">
        <v>1</v>
      </c>
      <c r="FWF3236" s="112" t="s">
        <v>2</v>
      </c>
      <c r="FWG3236" s="112" t="s">
        <v>3</v>
      </c>
      <c r="FWH3236" s="112" t="s">
        <v>50</v>
      </c>
      <c r="FWI3236" s="112" t="s">
        <v>52</v>
      </c>
      <c r="FWJ3236" s="112" t="s">
        <v>13</v>
      </c>
      <c r="FWK3236" s="235" t="s">
        <v>189</v>
      </c>
      <c r="FWL3236" s="112" t="s">
        <v>0</v>
      </c>
      <c r="FWM3236" s="112" t="s">
        <v>1</v>
      </c>
      <c r="FWN3236" s="112" t="s">
        <v>2</v>
      </c>
      <c r="FWO3236" s="112" t="s">
        <v>3</v>
      </c>
      <c r="FWP3236" s="112" t="s">
        <v>50</v>
      </c>
      <c r="FWQ3236" s="112" t="s">
        <v>52</v>
      </c>
      <c r="FWR3236" s="112" t="s">
        <v>13</v>
      </c>
      <c r="FWS3236" s="235" t="s">
        <v>189</v>
      </c>
      <c r="FWT3236" s="112" t="s">
        <v>0</v>
      </c>
      <c r="FWU3236" s="112" t="s">
        <v>1</v>
      </c>
      <c r="FWV3236" s="112" t="s">
        <v>2</v>
      </c>
      <c r="FWW3236" s="112" t="s">
        <v>3</v>
      </c>
      <c r="FWX3236" s="112" t="s">
        <v>50</v>
      </c>
      <c r="FWY3236" s="112" t="s">
        <v>52</v>
      </c>
      <c r="FWZ3236" s="112" t="s">
        <v>13</v>
      </c>
      <c r="FXA3236" s="235" t="s">
        <v>189</v>
      </c>
      <c r="FXB3236" s="112" t="s">
        <v>0</v>
      </c>
      <c r="FXC3236" s="112" t="s">
        <v>1</v>
      </c>
      <c r="FXD3236" s="112" t="s">
        <v>2</v>
      </c>
      <c r="FXE3236" s="112" t="s">
        <v>3</v>
      </c>
      <c r="FXF3236" s="112" t="s">
        <v>50</v>
      </c>
      <c r="FXG3236" s="112" t="s">
        <v>52</v>
      </c>
      <c r="FXH3236" s="112" t="s">
        <v>13</v>
      </c>
      <c r="FXI3236" s="235" t="s">
        <v>189</v>
      </c>
      <c r="FXJ3236" s="112" t="s">
        <v>0</v>
      </c>
      <c r="FXK3236" s="112" t="s">
        <v>1</v>
      </c>
      <c r="FXL3236" s="112" t="s">
        <v>2</v>
      </c>
      <c r="FXM3236" s="112" t="s">
        <v>3</v>
      </c>
      <c r="FXN3236" s="112" t="s">
        <v>50</v>
      </c>
      <c r="FXO3236" s="112" t="s">
        <v>52</v>
      </c>
      <c r="FXP3236" s="112" t="s">
        <v>13</v>
      </c>
      <c r="FXQ3236" s="235" t="s">
        <v>189</v>
      </c>
      <c r="FXR3236" s="112" t="s">
        <v>0</v>
      </c>
      <c r="FXS3236" s="112" t="s">
        <v>1</v>
      </c>
      <c r="FXT3236" s="112" t="s">
        <v>2</v>
      </c>
      <c r="FXU3236" s="112" t="s">
        <v>3</v>
      </c>
      <c r="FXV3236" s="112" t="s">
        <v>50</v>
      </c>
      <c r="FXW3236" s="112" t="s">
        <v>52</v>
      </c>
      <c r="FXX3236" s="112" t="s">
        <v>13</v>
      </c>
      <c r="FXY3236" s="235" t="s">
        <v>189</v>
      </c>
      <c r="FXZ3236" s="112" t="s">
        <v>0</v>
      </c>
      <c r="FYA3236" s="112" t="s">
        <v>1</v>
      </c>
      <c r="FYB3236" s="112" t="s">
        <v>2</v>
      </c>
      <c r="FYC3236" s="112" t="s">
        <v>3</v>
      </c>
      <c r="FYD3236" s="112" t="s">
        <v>50</v>
      </c>
      <c r="FYE3236" s="112" t="s">
        <v>52</v>
      </c>
      <c r="FYF3236" s="112" t="s">
        <v>13</v>
      </c>
      <c r="FYG3236" s="235" t="s">
        <v>189</v>
      </c>
      <c r="FYH3236" s="112" t="s">
        <v>0</v>
      </c>
      <c r="FYI3236" s="112" t="s">
        <v>1</v>
      </c>
      <c r="FYJ3236" s="112" t="s">
        <v>2</v>
      </c>
      <c r="FYK3236" s="112" t="s">
        <v>3</v>
      </c>
      <c r="FYL3236" s="112" t="s">
        <v>50</v>
      </c>
      <c r="FYM3236" s="112" t="s">
        <v>52</v>
      </c>
      <c r="FYN3236" s="112" t="s">
        <v>13</v>
      </c>
      <c r="FYO3236" s="235" t="s">
        <v>189</v>
      </c>
      <c r="FYP3236" s="112" t="s">
        <v>0</v>
      </c>
      <c r="FYQ3236" s="112" t="s">
        <v>1</v>
      </c>
      <c r="FYR3236" s="112" t="s">
        <v>2</v>
      </c>
      <c r="FYS3236" s="112" t="s">
        <v>3</v>
      </c>
      <c r="FYT3236" s="112" t="s">
        <v>50</v>
      </c>
      <c r="FYU3236" s="112" t="s">
        <v>52</v>
      </c>
      <c r="FYV3236" s="112" t="s">
        <v>13</v>
      </c>
      <c r="FYW3236" s="235" t="s">
        <v>189</v>
      </c>
      <c r="FYX3236" s="112" t="s">
        <v>0</v>
      </c>
      <c r="FYY3236" s="112" t="s">
        <v>1</v>
      </c>
      <c r="FYZ3236" s="112" t="s">
        <v>2</v>
      </c>
      <c r="FZA3236" s="112" t="s">
        <v>3</v>
      </c>
      <c r="FZB3236" s="112" t="s">
        <v>50</v>
      </c>
      <c r="FZC3236" s="112" t="s">
        <v>52</v>
      </c>
      <c r="FZD3236" s="112" t="s">
        <v>13</v>
      </c>
      <c r="FZE3236" s="235" t="s">
        <v>189</v>
      </c>
      <c r="FZF3236" s="112" t="s">
        <v>0</v>
      </c>
      <c r="FZG3236" s="112" t="s">
        <v>1</v>
      </c>
      <c r="FZH3236" s="112" t="s">
        <v>2</v>
      </c>
      <c r="FZI3236" s="112" t="s">
        <v>3</v>
      </c>
      <c r="FZJ3236" s="112" t="s">
        <v>50</v>
      </c>
      <c r="FZK3236" s="112" t="s">
        <v>52</v>
      </c>
      <c r="FZL3236" s="112" t="s">
        <v>13</v>
      </c>
      <c r="FZM3236" s="235" t="s">
        <v>189</v>
      </c>
      <c r="FZN3236" s="112" t="s">
        <v>0</v>
      </c>
      <c r="FZO3236" s="112" t="s">
        <v>1</v>
      </c>
      <c r="FZP3236" s="112" t="s">
        <v>2</v>
      </c>
      <c r="FZQ3236" s="112" t="s">
        <v>3</v>
      </c>
      <c r="FZR3236" s="112" t="s">
        <v>50</v>
      </c>
      <c r="FZS3236" s="112" t="s">
        <v>52</v>
      </c>
      <c r="FZT3236" s="112" t="s">
        <v>13</v>
      </c>
      <c r="FZU3236" s="235" t="s">
        <v>189</v>
      </c>
      <c r="FZV3236" s="112" t="s">
        <v>0</v>
      </c>
      <c r="FZW3236" s="112" t="s">
        <v>1</v>
      </c>
      <c r="FZX3236" s="112" t="s">
        <v>2</v>
      </c>
      <c r="FZY3236" s="112" t="s">
        <v>3</v>
      </c>
      <c r="FZZ3236" s="112" t="s">
        <v>50</v>
      </c>
      <c r="GAA3236" s="112" t="s">
        <v>52</v>
      </c>
      <c r="GAB3236" s="112" t="s">
        <v>13</v>
      </c>
      <c r="GAC3236" s="235" t="s">
        <v>189</v>
      </c>
      <c r="GAD3236" s="112" t="s">
        <v>0</v>
      </c>
      <c r="GAE3236" s="112" t="s">
        <v>1</v>
      </c>
      <c r="GAF3236" s="112" t="s">
        <v>2</v>
      </c>
      <c r="GAG3236" s="112" t="s">
        <v>3</v>
      </c>
      <c r="GAH3236" s="112" t="s">
        <v>50</v>
      </c>
      <c r="GAI3236" s="112" t="s">
        <v>52</v>
      </c>
      <c r="GAJ3236" s="112" t="s">
        <v>13</v>
      </c>
      <c r="GAK3236" s="235" t="s">
        <v>189</v>
      </c>
      <c r="GAL3236" s="112" t="s">
        <v>0</v>
      </c>
      <c r="GAM3236" s="112" t="s">
        <v>1</v>
      </c>
      <c r="GAN3236" s="112" t="s">
        <v>2</v>
      </c>
      <c r="GAO3236" s="112" t="s">
        <v>3</v>
      </c>
      <c r="GAP3236" s="112" t="s">
        <v>50</v>
      </c>
      <c r="GAQ3236" s="112" t="s">
        <v>52</v>
      </c>
      <c r="GAR3236" s="112" t="s">
        <v>13</v>
      </c>
      <c r="GAS3236" s="235" t="s">
        <v>189</v>
      </c>
      <c r="GAT3236" s="112" t="s">
        <v>0</v>
      </c>
      <c r="GAU3236" s="112" t="s">
        <v>1</v>
      </c>
      <c r="GAV3236" s="112" t="s">
        <v>2</v>
      </c>
      <c r="GAW3236" s="112" t="s">
        <v>3</v>
      </c>
      <c r="GAX3236" s="112" t="s">
        <v>50</v>
      </c>
      <c r="GAY3236" s="112" t="s">
        <v>52</v>
      </c>
      <c r="GAZ3236" s="112" t="s">
        <v>13</v>
      </c>
      <c r="GBA3236" s="235" t="s">
        <v>189</v>
      </c>
      <c r="GBB3236" s="112" t="s">
        <v>0</v>
      </c>
      <c r="GBC3236" s="112" t="s">
        <v>1</v>
      </c>
      <c r="GBD3236" s="112" t="s">
        <v>2</v>
      </c>
      <c r="GBE3236" s="112" t="s">
        <v>3</v>
      </c>
      <c r="GBF3236" s="112" t="s">
        <v>50</v>
      </c>
      <c r="GBG3236" s="112" t="s">
        <v>52</v>
      </c>
      <c r="GBH3236" s="112" t="s">
        <v>13</v>
      </c>
      <c r="GBI3236" s="235" t="s">
        <v>189</v>
      </c>
      <c r="GBJ3236" s="112" t="s">
        <v>0</v>
      </c>
      <c r="GBK3236" s="112" t="s">
        <v>1</v>
      </c>
      <c r="GBL3236" s="112" t="s">
        <v>2</v>
      </c>
      <c r="GBM3236" s="112" t="s">
        <v>3</v>
      </c>
      <c r="GBN3236" s="112" t="s">
        <v>50</v>
      </c>
      <c r="GBO3236" s="112" t="s">
        <v>52</v>
      </c>
      <c r="GBP3236" s="112" t="s">
        <v>13</v>
      </c>
      <c r="GBQ3236" s="235" t="s">
        <v>189</v>
      </c>
      <c r="GBR3236" s="112" t="s">
        <v>0</v>
      </c>
      <c r="GBS3236" s="112" t="s">
        <v>1</v>
      </c>
      <c r="GBT3236" s="112" t="s">
        <v>2</v>
      </c>
      <c r="GBU3236" s="112" t="s">
        <v>3</v>
      </c>
      <c r="GBV3236" s="112" t="s">
        <v>50</v>
      </c>
      <c r="GBW3236" s="112" t="s">
        <v>52</v>
      </c>
      <c r="GBX3236" s="112" t="s">
        <v>13</v>
      </c>
      <c r="GBY3236" s="235" t="s">
        <v>189</v>
      </c>
      <c r="GBZ3236" s="112" t="s">
        <v>0</v>
      </c>
      <c r="GCA3236" s="112" t="s">
        <v>1</v>
      </c>
      <c r="GCB3236" s="112" t="s">
        <v>2</v>
      </c>
      <c r="GCC3236" s="112" t="s">
        <v>3</v>
      </c>
      <c r="GCD3236" s="112" t="s">
        <v>50</v>
      </c>
      <c r="GCE3236" s="112" t="s">
        <v>52</v>
      </c>
      <c r="GCF3236" s="112" t="s">
        <v>13</v>
      </c>
      <c r="GCG3236" s="235" t="s">
        <v>189</v>
      </c>
      <c r="GCH3236" s="112" t="s">
        <v>0</v>
      </c>
      <c r="GCI3236" s="112" t="s">
        <v>1</v>
      </c>
      <c r="GCJ3236" s="112" t="s">
        <v>2</v>
      </c>
      <c r="GCK3236" s="112" t="s">
        <v>3</v>
      </c>
      <c r="GCL3236" s="112" t="s">
        <v>50</v>
      </c>
      <c r="GCM3236" s="112" t="s">
        <v>52</v>
      </c>
      <c r="GCN3236" s="112" t="s">
        <v>13</v>
      </c>
      <c r="GCO3236" s="235" t="s">
        <v>189</v>
      </c>
      <c r="GCP3236" s="112" t="s">
        <v>0</v>
      </c>
      <c r="GCQ3236" s="112" t="s">
        <v>1</v>
      </c>
      <c r="GCR3236" s="112" t="s">
        <v>2</v>
      </c>
      <c r="GCS3236" s="112" t="s">
        <v>3</v>
      </c>
      <c r="GCT3236" s="112" t="s">
        <v>50</v>
      </c>
      <c r="GCU3236" s="112" t="s">
        <v>52</v>
      </c>
      <c r="GCV3236" s="112" t="s">
        <v>13</v>
      </c>
      <c r="GCW3236" s="235" t="s">
        <v>189</v>
      </c>
      <c r="GCX3236" s="112" t="s">
        <v>0</v>
      </c>
      <c r="GCY3236" s="112" t="s">
        <v>1</v>
      </c>
      <c r="GCZ3236" s="112" t="s">
        <v>2</v>
      </c>
      <c r="GDA3236" s="112" t="s">
        <v>3</v>
      </c>
      <c r="GDB3236" s="112" t="s">
        <v>50</v>
      </c>
      <c r="GDC3236" s="112" t="s">
        <v>52</v>
      </c>
      <c r="GDD3236" s="112" t="s">
        <v>13</v>
      </c>
      <c r="GDE3236" s="235" t="s">
        <v>189</v>
      </c>
      <c r="GDF3236" s="112" t="s">
        <v>0</v>
      </c>
      <c r="GDG3236" s="112" t="s">
        <v>1</v>
      </c>
      <c r="GDH3236" s="112" t="s">
        <v>2</v>
      </c>
      <c r="GDI3236" s="112" t="s">
        <v>3</v>
      </c>
      <c r="GDJ3236" s="112" t="s">
        <v>50</v>
      </c>
      <c r="GDK3236" s="112" t="s">
        <v>52</v>
      </c>
      <c r="GDL3236" s="112" t="s">
        <v>13</v>
      </c>
      <c r="GDM3236" s="235" t="s">
        <v>189</v>
      </c>
      <c r="GDN3236" s="112" t="s">
        <v>0</v>
      </c>
      <c r="GDO3236" s="112" t="s">
        <v>1</v>
      </c>
      <c r="GDP3236" s="112" t="s">
        <v>2</v>
      </c>
      <c r="GDQ3236" s="112" t="s">
        <v>3</v>
      </c>
      <c r="GDR3236" s="112" t="s">
        <v>50</v>
      </c>
      <c r="GDS3236" s="112" t="s">
        <v>52</v>
      </c>
      <c r="GDT3236" s="112" t="s">
        <v>13</v>
      </c>
      <c r="GDU3236" s="235" t="s">
        <v>189</v>
      </c>
      <c r="GDV3236" s="112" t="s">
        <v>0</v>
      </c>
      <c r="GDW3236" s="112" t="s">
        <v>1</v>
      </c>
      <c r="GDX3236" s="112" t="s">
        <v>2</v>
      </c>
      <c r="GDY3236" s="112" t="s">
        <v>3</v>
      </c>
      <c r="GDZ3236" s="112" t="s">
        <v>50</v>
      </c>
      <c r="GEA3236" s="112" t="s">
        <v>52</v>
      </c>
      <c r="GEB3236" s="112" t="s">
        <v>13</v>
      </c>
      <c r="GEC3236" s="235" t="s">
        <v>189</v>
      </c>
      <c r="GED3236" s="112" t="s">
        <v>0</v>
      </c>
      <c r="GEE3236" s="112" t="s">
        <v>1</v>
      </c>
      <c r="GEF3236" s="112" t="s">
        <v>2</v>
      </c>
      <c r="GEG3236" s="112" t="s">
        <v>3</v>
      </c>
      <c r="GEH3236" s="112" t="s">
        <v>50</v>
      </c>
      <c r="GEI3236" s="112" t="s">
        <v>52</v>
      </c>
      <c r="GEJ3236" s="112" t="s">
        <v>13</v>
      </c>
      <c r="GEK3236" s="235" t="s">
        <v>189</v>
      </c>
      <c r="GEL3236" s="112" t="s">
        <v>0</v>
      </c>
      <c r="GEM3236" s="112" t="s">
        <v>1</v>
      </c>
      <c r="GEN3236" s="112" t="s">
        <v>2</v>
      </c>
      <c r="GEO3236" s="112" t="s">
        <v>3</v>
      </c>
      <c r="GEP3236" s="112" t="s">
        <v>50</v>
      </c>
      <c r="GEQ3236" s="112" t="s">
        <v>52</v>
      </c>
      <c r="GER3236" s="112" t="s">
        <v>13</v>
      </c>
      <c r="GES3236" s="235" t="s">
        <v>189</v>
      </c>
      <c r="GET3236" s="112" t="s">
        <v>0</v>
      </c>
      <c r="GEU3236" s="112" t="s">
        <v>1</v>
      </c>
      <c r="GEV3236" s="112" t="s">
        <v>2</v>
      </c>
      <c r="GEW3236" s="112" t="s">
        <v>3</v>
      </c>
      <c r="GEX3236" s="112" t="s">
        <v>50</v>
      </c>
      <c r="GEY3236" s="112" t="s">
        <v>52</v>
      </c>
      <c r="GEZ3236" s="112" t="s">
        <v>13</v>
      </c>
      <c r="GFA3236" s="235" t="s">
        <v>189</v>
      </c>
      <c r="GFB3236" s="112" t="s">
        <v>0</v>
      </c>
      <c r="GFC3236" s="112" t="s">
        <v>1</v>
      </c>
      <c r="GFD3236" s="112" t="s">
        <v>2</v>
      </c>
      <c r="GFE3236" s="112" t="s">
        <v>3</v>
      </c>
      <c r="GFF3236" s="112" t="s">
        <v>50</v>
      </c>
      <c r="GFG3236" s="112" t="s">
        <v>52</v>
      </c>
      <c r="GFH3236" s="112" t="s">
        <v>13</v>
      </c>
      <c r="GFI3236" s="235" t="s">
        <v>189</v>
      </c>
      <c r="GFJ3236" s="112" t="s">
        <v>0</v>
      </c>
      <c r="GFK3236" s="112" t="s">
        <v>1</v>
      </c>
      <c r="GFL3236" s="112" t="s">
        <v>2</v>
      </c>
      <c r="GFM3236" s="112" t="s">
        <v>3</v>
      </c>
      <c r="GFN3236" s="112" t="s">
        <v>50</v>
      </c>
      <c r="GFO3236" s="112" t="s">
        <v>52</v>
      </c>
      <c r="GFP3236" s="112" t="s">
        <v>13</v>
      </c>
      <c r="GFQ3236" s="235" t="s">
        <v>189</v>
      </c>
      <c r="GFR3236" s="112" t="s">
        <v>0</v>
      </c>
      <c r="GFS3236" s="112" t="s">
        <v>1</v>
      </c>
      <c r="GFT3236" s="112" t="s">
        <v>2</v>
      </c>
      <c r="GFU3236" s="112" t="s">
        <v>3</v>
      </c>
      <c r="GFV3236" s="112" t="s">
        <v>50</v>
      </c>
      <c r="GFW3236" s="112" t="s">
        <v>52</v>
      </c>
      <c r="GFX3236" s="112" t="s">
        <v>13</v>
      </c>
      <c r="GFY3236" s="235" t="s">
        <v>189</v>
      </c>
      <c r="GFZ3236" s="112" t="s">
        <v>0</v>
      </c>
      <c r="GGA3236" s="112" t="s">
        <v>1</v>
      </c>
      <c r="GGB3236" s="112" t="s">
        <v>2</v>
      </c>
      <c r="GGC3236" s="112" t="s">
        <v>3</v>
      </c>
      <c r="GGD3236" s="112" t="s">
        <v>50</v>
      </c>
      <c r="GGE3236" s="112" t="s">
        <v>52</v>
      </c>
      <c r="GGF3236" s="112" t="s">
        <v>13</v>
      </c>
      <c r="GGG3236" s="235" t="s">
        <v>189</v>
      </c>
      <c r="GGH3236" s="112" t="s">
        <v>0</v>
      </c>
      <c r="GGI3236" s="112" t="s">
        <v>1</v>
      </c>
      <c r="GGJ3236" s="112" t="s">
        <v>2</v>
      </c>
      <c r="GGK3236" s="112" t="s">
        <v>3</v>
      </c>
      <c r="GGL3236" s="112" t="s">
        <v>50</v>
      </c>
      <c r="GGM3236" s="112" t="s">
        <v>52</v>
      </c>
      <c r="GGN3236" s="112" t="s">
        <v>13</v>
      </c>
      <c r="GGO3236" s="235" t="s">
        <v>189</v>
      </c>
      <c r="GGP3236" s="112" t="s">
        <v>0</v>
      </c>
      <c r="GGQ3236" s="112" t="s">
        <v>1</v>
      </c>
      <c r="GGR3236" s="112" t="s">
        <v>2</v>
      </c>
      <c r="GGS3236" s="112" t="s">
        <v>3</v>
      </c>
      <c r="GGT3236" s="112" t="s">
        <v>50</v>
      </c>
      <c r="GGU3236" s="112" t="s">
        <v>52</v>
      </c>
      <c r="GGV3236" s="112" t="s">
        <v>13</v>
      </c>
      <c r="GGW3236" s="235" t="s">
        <v>189</v>
      </c>
      <c r="GGX3236" s="112" t="s">
        <v>0</v>
      </c>
      <c r="GGY3236" s="112" t="s">
        <v>1</v>
      </c>
      <c r="GGZ3236" s="112" t="s">
        <v>2</v>
      </c>
      <c r="GHA3236" s="112" t="s">
        <v>3</v>
      </c>
      <c r="GHB3236" s="112" t="s">
        <v>50</v>
      </c>
      <c r="GHC3236" s="112" t="s">
        <v>52</v>
      </c>
      <c r="GHD3236" s="112" t="s">
        <v>13</v>
      </c>
      <c r="GHE3236" s="235" t="s">
        <v>189</v>
      </c>
      <c r="GHF3236" s="112" t="s">
        <v>0</v>
      </c>
      <c r="GHG3236" s="112" t="s">
        <v>1</v>
      </c>
      <c r="GHH3236" s="112" t="s">
        <v>2</v>
      </c>
      <c r="GHI3236" s="112" t="s">
        <v>3</v>
      </c>
      <c r="GHJ3236" s="112" t="s">
        <v>50</v>
      </c>
      <c r="GHK3236" s="112" t="s">
        <v>52</v>
      </c>
      <c r="GHL3236" s="112" t="s">
        <v>13</v>
      </c>
      <c r="GHM3236" s="235" t="s">
        <v>189</v>
      </c>
      <c r="GHN3236" s="112" t="s">
        <v>0</v>
      </c>
      <c r="GHO3236" s="112" t="s">
        <v>1</v>
      </c>
      <c r="GHP3236" s="112" t="s">
        <v>2</v>
      </c>
      <c r="GHQ3236" s="112" t="s">
        <v>3</v>
      </c>
      <c r="GHR3236" s="112" t="s">
        <v>50</v>
      </c>
      <c r="GHS3236" s="112" t="s">
        <v>52</v>
      </c>
      <c r="GHT3236" s="112" t="s">
        <v>13</v>
      </c>
      <c r="GHU3236" s="235" t="s">
        <v>189</v>
      </c>
      <c r="GHV3236" s="112" t="s">
        <v>0</v>
      </c>
      <c r="GHW3236" s="112" t="s">
        <v>1</v>
      </c>
      <c r="GHX3236" s="112" t="s">
        <v>2</v>
      </c>
      <c r="GHY3236" s="112" t="s">
        <v>3</v>
      </c>
      <c r="GHZ3236" s="112" t="s">
        <v>50</v>
      </c>
      <c r="GIA3236" s="112" t="s">
        <v>52</v>
      </c>
      <c r="GIB3236" s="112" t="s">
        <v>13</v>
      </c>
      <c r="GIC3236" s="235" t="s">
        <v>189</v>
      </c>
      <c r="GID3236" s="112" t="s">
        <v>0</v>
      </c>
      <c r="GIE3236" s="112" t="s">
        <v>1</v>
      </c>
      <c r="GIF3236" s="112" t="s">
        <v>2</v>
      </c>
      <c r="GIG3236" s="112" t="s">
        <v>3</v>
      </c>
      <c r="GIH3236" s="112" t="s">
        <v>50</v>
      </c>
      <c r="GII3236" s="112" t="s">
        <v>52</v>
      </c>
      <c r="GIJ3236" s="112" t="s">
        <v>13</v>
      </c>
      <c r="GIK3236" s="235" t="s">
        <v>189</v>
      </c>
      <c r="GIL3236" s="112" t="s">
        <v>0</v>
      </c>
      <c r="GIM3236" s="112" t="s">
        <v>1</v>
      </c>
      <c r="GIN3236" s="112" t="s">
        <v>2</v>
      </c>
      <c r="GIO3236" s="112" t="s">
        <v>3</v>
      </c>
      <c r="GIP3236" s="112" t="s">
        <v>50</v>
      </c>
      <c r="GIQ3236" s="112" t="s">
        <v>52</v>
      </c>
      <c r="GIR3236" s="112" t="s">
        <v>13</v>
      </c>
      <c r="GIS3236" s="235" t="s">
        <v>189</v>
      </c>
      <c r="GIT3236" s="112" t="s">
        <v>0</v>
      </c>
      <c r="GIU3236" s="112" t="s">
        <v>1</v>
      </c>
      <c r="GIV3236" s="112" t="s">
        <v>2</v>
      </c>
      <c r="GIW3236" s="112" t="s">
        <v>3</v>
      </c>
      <c r="GIX3236" s="112" t="s">
        <v>50</v>
      </c>
      <c r="GIY3236" s="112" t="s">
        <v>52</v>
      </c>
      <c r="GIZ3236" s="112" t="s">
        <v>13</v>
      </c>
      <c r="GJA3236" s="235" t="s">
        <v>189</v>
      </c>
      <c r="GJB3236" s="112" t="s">
        <v>0</v>
      </c>
      <c r="GJC3236" s="112" t="s">
        <v>1</v>
      </c>
      <c r="GJD3236" s="112" t="s">
        <v>2</v>
      </c>
      <c r="GJE3236" s="112" t="s">
        <v>3</v>
      </c>
      <c r="GJF3236" s="112" t="s">
        <v>50</v>
      </c>
      <c r="GJG3236" s="112" t="s">
        <v>52</v>
      </c>
      <c r="GJH3236" s="112" t="s">
        <v>13</v>
      </c>
      <c r="GJI3236" s="235" t="s">
        <v>189</v>
      </c>
      <c r="GJJ3236" s="112" t="s">
        <v>0</v>
      </c>
      <c r="GJK3236" s="112" t="s">
        <v>1</v>
      </c>
      <c r="GJL3236" s="112" t="s">
        <v>2</v>
      </c>
      <c r="GJM3236" s="112" t="s">
        <v>3</v>
      </c>
      <c r="GJN3236" s="112" t="s">
        <v>50</v>
      </c>
      <c r="GJO3236" s="112" t="s">
        <v>52</v>
      </c>
      <c r="GJP3236" s="112" t="s">
        <v>13</v>
      </c>
      <c r="GJQ3236" s="235" t="s">
        <v>189</v>
      </c>
      <c r="GJR3236" s="112" t="s">
        <v>0</v>
      </c>
      <c r="GJS3236" s="112" t="s">
        <v>1</v>
      </c>
      <c r="GJT3236" s="112" t="s">
        <v>2</v>
      </c>
      <c r="GJU3236" s="112" t="s">
        <v>3</v>
      </c>
      <c r="GJV3236" s="112" t="s">
        <v>50</v>
      </c>
      <c r="GJW3236" s="112" t="s">
        <v>52</v>
      </c>
      <c r="GJX3236" s="112" t="s">
        <v>13</v>
      </c>
      <c r="GJY3236" s="235" t="s">
        <v>189</v>
      </c>
      <c r="GJZ3236" s="112" t="s">
        <v>0</v>
      </c>
      <c r="GKA3236" s="112" t="s">
        <v>1</v>
      </c>
      <c r="GKB3236" s="112" t="s">
        <v>2</v>
      </c>
      <c r="GKC3236" s="112" t="s">
        <v>3</v>
      </c>
      <c r="GKD3236" s="112" t="s">
        <v>50</v>
      </c>
      <c r="GKE3236" s="112" t="s">
        <v>52</v>
      </c>
      <c r="GKF3236" s="112" t="s">
        <v>13</v>
      </c>
      <c r="GKG3236" s="235" t="s">
        <v>189</v>
      </c>
      <c r="GKH3236" s="112" t="s">
        <v>0</v>
      </c>
      <c r="GKI3236" s="112" t="s">
        <v>1</v>
      </c>
      <c r="GKJ3236" s="112" t="s">
        <v>2</v>
      </c>
      <c r="GKK3236" s="112" t="s">
        <v>3</v>
      </c>
      <c r="GKL3236" s="112" t="s">
        <v>50</v>
      </c>
      <c r="GKM3236" s="112" t="s">
        <v>52</v>
      </c>
      <c r="GKN3236" s="112" t="s">
        <v>13</v>
      </c>
      <c r="GKO3236" s="235" t="s">
        <v>189</v>
      </c>
      <c r="GKP3236" s="112" t="s">
        <v>0</v>
      </c>
      <c r="GKQ3236" s="112" t="s">
        <v>1</v>
      </c>
      <c r="GKR3236" s="112" t="s">
        <v>2</v>
      </c>
      <c r="GKS3236" s="112" t="s">
        <v>3</v>
      </c>
      <c r="GKT3236" s="112" t="s">
        <v>50</v>
      </c>
      <c r="GKU3236" s="112" t="s">
        <v>52</v>
      </c>
      <c r="GKV3236" s="112" t="s">
        <v>13</v>
      </c>
      <c r="GKW3236" s="235" t="s">
        <v>189</v>
      </c>
      <c r="GKX3236" s="112" t="s">
        <v>0</v>
      </c>
      <c r="GKY3236" s="112" t="s">
        <v>1</v>
      </c>
      <c r="GKZ3236" s="112" t="s">
        <v>2</v>
      </c>
      <c r="GLA3236" s="112" t="s">
        <v>3</v>
      </c>
      <c r="GLB3236" s="112" t="s">
        <v>50</v>
      </c>
      <c r="GLC3236" s="112" t="s">
        <v>52</v>
      </c>
      <c r="GLD3236" s="112" t="s">
        <v>13</v>
      </c>
      <c r="GLE3236" s="235" t="s">
        <v>189</v>
      </c>
      <c r="GLF3236" s="112" t="s">
        <v>0</v>
      </c>
      <c r="GLG3236" s="112" t="s">
        <v>1</v>
      </c>
      <c r="GLH3236" s="112" t="s">
        <v>2</v>
      </c>
      <c r="GLI3236" s="112" t="s">
        <v>3</v>
      </c>
      <c r="GLJ3236" s="112" t="s">
        <v>50</v>
      </c>
      <c r="GLK3236" s="112" t="s">
        <v>52</v>
      </c>
      <c r="GLL3236" s="112" t="s">
        <v>13</v>
      </c>
      <c r="GLM3236" s="235" t="s">
        <v>189</v>
      </c>
      <c r="GLN3236" s="112" t="s">
        <v>0</v>
      </c>
      <c r="GLO3236" s="112" t="s">
        <v>1</v>
      </c>
      <c r="GLP3236" s="112" t="s">
        <v>2</v>
      </c>
      <c r="GLQ3236" s="112" t="s">
        <v>3</v>
      </c>
      <c r="GLR3236" s="112" t="s">
        <v>50</v>
      </c>
      <c r="GLS3236" s="112" t="s">
        <v>52</v>
      </c>
      <c r="GLT3236" s="112" t="s">
        <v>13</v>
      </c>
      <c r="GLU3236" s="235" t="s">
        <v>189</v>
      </c>
      <c r="GLV3236" s="112" t="s">
        <v>0</v>
      </c>
      <c r="GLW3236" s="112" t="s">
        <v>1</v>
      </c>
      <c r="GLX3236" s="112" t="s">
        <v>2</v>
      </c>
      <c r="GLY3236" s="112" t="s">
        <v>3</v>
      </c>
      <c r="GLZ3236" s="112" t="s">
        <v>50</v>
      </c>
      <c r="GMA3236" s="112" t="s">
        <v>52</v>
      </c>
      <c r="GMB3236" s="112" t="s">
        <v>13</v>
      </c>
      <c r="GMC3236" s="235" t="s">
        <v>189</v>
      </c>
      <c r="GMD3236" s="112" t="s">
        <v>0</v>
      </c>
      <c r="GME3236" s="112" t="s">
        <v>1</v>
      </c>
      <c r="GMF3236" s="112" t="s">
        <v>2</v>
      </c>
      <c r="GMG3236" s="112" t="s">
        <v>3</v>
      </c>
      <c r="GMH3236" s="112" t="s">
        <v>50</v>
      </c>
      <c r="GMI3236" s="112" t="s">
        <v>52</v>
      </c>
      <c r="GMJ3236" s="112" t="s">
        <v>13</v>
      </c>
      <c r="GMK3236" s="235" t="s">
        <v>189</v>
      </c>
      <c r="GML3236" s="112" t="s">
        <v>0</v>
      </c>
      <c r="GMM3236" s="112" t="s">
        <v>1</v>
      </c>
      <c r="GMN3236" s="112" t="s">
        <v>2</v>
      </c>
      <c r="GMO3236" s="112" t="s">
        <v>3</v>
      </c>
      <c r="GMP3236" s="112" t="s">
        <v>50</v>
      </c>
      <c r="GMQ3236" s="112" t="s">
        <v>52</v>
      </c>
      <c r="GMR3236" s="112" t="s">
        <v>13</v>
      </c>
      <c r="GMS3236" s="235" t="s">
        <v>189</v>
      </c>
      <c r="GMT3236" s="112" t="s">
        <v>0</v>
      </c>
      <c r="GMU3236" s="112" t="s">
        <v>1</v>
      </c>
      <c r="GMV3236" s="112" t="s">
        <v>2</v>
      </c>
      <c r="GMW3236" s="112" t="s">
        <v>3</v>
      </c>
      <c r="GMX3236" s="112" t="s">
        <v>50</v>
      </c>
      <c r="GMY3236" s="112" t="s">
        <v>52</v>
      </c>
      <c r="GMZ3236" s="112" t="s">
        <v>13</v>
      </c>
      <c r="GNA3236" s="235" t="s">
        <v>189</v>
      </c>
      <c r="GNB3236" s="112" t="s">
        <v>0</v>
      </c>
      <c r="GNC3236" s="112" t="s">
        <v>1</v>
      </c>
      <c r="GND3236" s="112" t="s">
        <v>2</v>
      </c>
      <c r="GNE3236" s="112" t="s">
        <v>3</v>
      </c>
      <c r="GNF3236" s="112" t="s">
        <v>50</v>
      </c>
      <c r="GNG3236" s="112" t="s">
        <v>52</v>
      </c>
      <c r="GNH3236" s="112" t="s">
        <v>13</v>
      </c>
      <c r="GNI3236" s="235" t="s">
        <v>189</v>
      </c>
      <c r="GNJ3236" s="112" t="s">
        <v>0</v>
      </c>
      <c r="GNK3236" s="112" t="s">
        <v>1</v>
      </c>
      <c r="GNL3236" s="112" t="s">
        <v>2</v>
      </c>
      <c r="GNM3236" s="112" t="s">
        <v>3</v>
      </c>
      <c r="GNN3236" s="112" t="s">
        <v>50</v>
      </c>
      <c r="GNO3236" s="112" t="s">
        <v>52</v>
      </c>
      <c r="GNP3236" s="112" t="s">
        <v>13</v>
      </c>
      <c r="GNQ3236" s="235" t="s">
        <v>189</v>
      </c>
      <c r="GNR3236" s="112" t="s">
        <v>0</v>
      </c>
      <c r="GNS3236" s="112" t="s">
        <v>1</v>
      </c>
      <c r="GNT3236" s="112" t="s">
        <v>2</v>
      </c>
      <c r="GNU3236" s="112" t="s">
        <v>3</v>
      </c>
      <c r="GNV3236" s="112" t="s">
        <v>50</v>
      </c>
      <c r="GNW3236" s="112" t="s">
        <v>52</v>
      </c>
      <c r="GNX3236" s="112" t="s">
        <v>13</v>
      </c>
      <c r="GNY3236" s="235" t="s">
        <v>189</v>
      </c>
      <c r="GNZ3236" s="112" t="s">
        <v>0</v>
      </c>
      <c r="GOA3236" s="112" t="s">
        <v>1</v>
      </c>
      <c r="GOB3236" s="112" t="s">
        <v>2</v>
      </c>
      <c r="GOC3236" s="112" t="s">
        <v>3</v>
      </c>
      <c r="GOD3236" s="112" t="s">
        <v>50</v>
      </c>
      <c r="GOE3236" s="112" t="s">
        <v>52</v>
      </c>
      <c r="GOF3236" s="112" t="s">
        <v>13</v>
      </c>
      <c r="GOG3236" s="235" t="s">
        <v>189</v>
      </c>
      <c r="GOH3236" s="112" t="s">
        <v>0</v>
      </c>
      <c r="GOI3236" s="112" t="s">
        <v>1</v>
      </c>
      <c r="GOJ3236" s="112" t="s">
        <v>2</v>
      </c>
      <c r="GOK3236" s="112" t="s">
        <v>3</v>
      </c>
      <c r="GOL3236" s="112" t="s">
        <v>50</v>
      </c>
      <c r="GOM3236" s="112" t="s">
        <v>52</v>
      </c>
      <c r="GON3236" s="112" t="s">
        <v>13</v>
      </c>
      <c r="GOO3236" s="235" t="s">
        <v>189</v>
      </c>
      <c r="GOP3236" s="112" t="s">
        <v>0</v>
      </c>
      <c r="GOQ3236" s="112" t="s">
        <v>1</v>
      </c>
      <c r="GOR3236" s="112" t="s">
        <v>2</v>
      </c>
      <c r="GOS3236" s="112" t="s">
        <v>3</v>
      </c>
      <c r="GOT3236" s="112" t="s">
        <v>50</v>
      </c>
      <c r="GOU3236" s="112" t="s">
        <v>52</v>
      </c>
      <c r="GOV3236" s="112" t="s">
        <v>13</v>
      </c>
      <c r="GOW3236" s="235" t="s">
        <v>189</v>
      </c>
      <c r="GOX3236" s="112" t="s">
        <v>0</v>
      </c>
      <c r="GOY3236" s="112" t="s">
        <v>1</v>
      </c>
      <c r="GOZ3236" s="112" t="s">
        <v>2</v>
      </c>
      <c r="GPA3236" s="112" t="s">
        <v>3</v>
      </c>
      <c r="GPB3236" s="112" t="s">
        <v>50</v>
      </c>
      <c r="GPC3236" s="112" t="s">
        <v>52</v>
      </c>
      <c r="GPD3236" s="112" t="s">
        <v>13</v>
      </c>
      <c r="GPE3236" s="235" t="s">
        <v>189</v>
      </c>
      <c r="GPF3236" s="112" t="s">
        <v>0</v>
      </c>
      <c r="GPG3236" s="112" t="s">
        <v>1</v>
      </c>
      <c r="GPH3236" s="112" t="s">
        <v>2</v>
      </c>
      <c r="GPI3236" s="112" t="s">
        <v>3</v>
      </c>
      <c r="GPJ3236" s="112" t="s">
        <v>50</v>
      </c>
      <c r="GPK3236" s="112" t="s">
        <v>52</v>
      </c>
      <c r="GPL3236" s="112" t="s">
        <v>13</v>
      </c>
      <c r="GPM3236" s="235" t="s">
        <v>189</v>
      </c>
      <c r="GPN3236" s="112" t="s">
        <v>0</v>
      </c>
      <c r="GPO3236" s="112" t="s">
        <v>1</v>
      </c>
      <c r="GPP3236" s="112" t="s">
        <v>2</v>
      </c>
      <c r="GPQ3236" s="112" t="s">
        <v>3</v>
      </c>
      <c r="GPR3236" s="112" t="s">
        <v>50</v>
      </c>
      <c r="GPS3236" s="112" t="s">
        <v>52</v>
      </c>
      <c r="GPT3236" s="112" t="s">
        <v>13</v>
      </c>
      <c r="GPU3236" s="235" t="s">
        <v>189</v>
      </c>
      <c r="GPV3236" s="112" t="s">
        <v>0</v>
      </c>
      <c r="GPW3236" s="112" t="s">
        <v>1</v>
      </c>
      <c r="GPX3236" s="112" t="s">
        <v>2</v>
      </c>
      <c r="GPY3236" s="112" t="s">
        <v>3</v>
      </c>
      <c r="GPZ3236" s="112" t="s">
        <v>50</v>
      </c>
      <c r="GQA3236" s="112" t="s">
        <v>52</v>
      </c>
      <c r="GQB3236" s="112" t="s">
        <v>13</v>
      </c>
      <c r="GQC3236" s="235" t="s">
        <v>189</v>
      </c>
      <c r="GQD3236" s="112" t="s">
        <v>0</v>
      </c>
      <c r="GQE3236" s="112" t="s">
        <v>1</v>
      </c>
      <c r="GQF3236" s="112" t="s">
        <v>2</v>
      </c>
      <c r="GQG3236" s="112" t="s">
        <v>3</v>
      </c>
      <c r="GQH3236" s="112" t="s">
        <v>50</v>
      </c>
      <c r="GQI3236" s="112" t="s">
        <v>52</v>
      </c>
      <c r="GQJ3236" s="112" t="s">
        <v>13</v>
      </c>
      <c r="GQK3236" s="235" t="s">
        <v>189</v>
      </c>
      <c r="GQL3236" s="112" t="s">
        <v>0</v>
      </c>
      <c r="GQM3236" s="112" t="s">
        <v>1</v>
      </c>
      <c r="GQN3236" s="112" t="s">
        <v>2</v>
      </c>
      <c r="GQO3236" s="112" t="s">
        <v>3</v>
      </c>
      <c r="GQP3236" s="112" t="s">
        <v>50</v>
      </c>
      <c r="GQQ3236" s="112" t="s">
        <v>52</v>
      </c>
      <c r="GQR3236" s="112" t="s">
        <v>13</v>
      </c>
      <c r="GQS3236" s="235" t="s">
        <v>189</v>
      </c>
      <c r="GQT3236" s="112" t="s">
        <v>0</v>
      </c>
      <c r="GQU3236" s="112" t="s">
        <v>1</v>
      </c>
      <c r="GQV3236" s="112" t="s">
        <v>2</v>
      </c>
      <c r="GQW3236" s="112" t="s">
        <v>3</v>
      </c>
      <c r="GQX3236" s="112" t="s">
        <v>50</v>
      </c>
      <c r="GQY3236" s="112" t="s">
        <v>52</v>
      </c>
      <c r="GQZ3236" s="112" t="s">
        <v>13</v>
      </c>
      <c r="GRA3236" s="235" t="s">
        <v>189</v>
      </c>
      <c r="GRB3236" s="112" t="s">
        <v>0</v>
      </c>
      <c r="GRC3236" s="112" t="s">
        <v>1</v>
      </c>
      <c r="GRD3236" s="112" t="s">
        <v>2</v>
      </c>
      <c r="GRE3236" s="112" t="s">
        <v>3</v>
      </c>
      <c r="GRF3236" s="112" t="s">
        <v>50</v>
      </c>
      <c r="GRG3236" s="112" t="s">
        <v>52</v>
      </c>
      <c r="GRH3236" s="112" t="s">
        <v>13</v>
      </c>
      <c r="GRI3236" s="235" t="s">
        <v>189</v>
      </c>
      <c r="GRJ3236" s="112" t="s">
        <v>0</v>
      </c>
      <c r="GRK3236" s="112" t="s">
        <v>1</v>
      </c>
      <c r="GRL3236" s="112" t="s">
        <v>2</v>
      </c>
      <c r="GRM3236" s="112" t="s">
        <v>3</v>
      </c>
      <c r="GRN3236" s="112" t="s">
        <v>50</v>
      </c>
      <c r="GRO3236" s="112" t="s">
        <v>52</v>
      </c>
      <c r="GRP3236" s="112" t="s">
        <v>13</v>
      </c>
      <c r="GRQ3236" s="235" t="s">
        <v>189</v>
      </c>
      <c r="GRR3236" s="112" t="s">
        <v>0</v>
      </c>
      <c r="GRS3236" s="112" t="s">
        <v>1</v>
      </c>
      <c r="GRT3236" s="112" t="s">
        <v>2</v>
      </c>
      <c r="GRU3236" s="112" t="s">
        <v>3</v>
      </c>
      <c r="GRV3236" s="112" t="s">
        <v>50</v>
      </c>
      <c r="GRW3236" s="112" t="s">
        <v>52</v>
      </c>
      <c r="GRX3236" s="112" t="s">
        <v>13</v>
      </c>
      <c r="GRY3236" s="235" t="s">
        <v>189</v>
      </c>
      <c r="GRZ3236" s="112" t="s">
        <v>0</v>
      </c>
      <c r="GSA3236" s="112" t="s">
        <v>1</v>
      </c>
      <c r="GSB3236" s="112" t="s">
        <v>2</v>
      </c>
      <c r="GSC3236" s="112" t="s">
        <v>3</v>
      </c>
      <c r="GSD3236" s="112" t="s">
        <v>50</v>
      </c>
      <c r="GSE3236" s="112" t="s">
        <v>52</v>
      </c>
      <c r="GSF3236" s="112" t="s">
        <v>13</v>
      </c>
      <c r="GSG3236" s="235" t="s">
        <v>189</v>
      </c>
      <c r="GSH3236" s="112" t="s">
        <v>0</v>
      </c>
      <c r="GSI3236" s="112" t="s">
        <v>1</v>
      </c>
      <c r="GSJ3236" s="112" t="s">
        <v>2</v>
      </c>
      <c r="GSK3236" s="112" t="s">
        <v>3</v>
      </c>
      <c r="GSL3236" s="112" t="s">
        <v>50</v>
      </c>
      <c r="GSM3236" s="112" t="s">
        <v>52</v>
      </c>
      <c r="GSN3236" s="112" t="s">
        <v>13</v>
      </c>
      <c r="GSO3236" s="235" t="s">
        <v>189</v>
      </c>
      <c r="GSP3236" s="112" t="s">
        <v>0</v>
      </c>
      <c r="GSQ3236" s="112" t="s">
        <v>1</v>
      </c>
      <c r="GSR3236" s="112" t="s">
        <v>2</v>
      </c>
      <c r="GSS3236" s="112" t="s">
        <v>3</v>
      </c>
      <c r="GST3236" s="112" t="s">
        <v>50</v>
      </c>
      <c r="GSU3236" s="112" t="s">
        <v>52</v>
      </c>
      <c r="GSV3236" s="112" t="s">
        <v>13</v>
      </c>
      <c r="GSW3236" s="235" t="s">
        <v>189</v>
      </c>
      <c r="GSX3236" s="112" t="s">
        <v>0</v>
      </c>
      <c r="GSY3236" s="112" t="s">
        <v>1</v>
      </c>
      <c r="GSZ3236" s="112" t="s">
        <v>2</v>
      </c>
      <c r="GTA3236" s="112" t="s">
        <v>3</v>
      </c>
      <c r="GTB3236" s="112" t="s">
        <v>50</v>
      </c>
      <c r="GTC3236" s="112" t="s">
        <v>52</v>
      </c>
      <c r="GTD3236" s="112" t="s">
        <v>13</v>
      </c>
      <c r="GTE3236" s="235" t="s">
        <v>189</v>
      </c>
      <c r="GTF3236" s="112" t="s">
        <v>0</v>
      </c>
      <c r="GTG3236" s="112" t="s">
        <v>1</v>
      </c>
      <c r="GTH3236" s="112" t="s">
        <v>2</v>
      </c>
      <c r="GTI3236" s="112" t="s">
        <v>3</v>
      </c>
      <c r="GTJ3236" s="112" t="s">
        <v>50</v>
      </c>
      <c r="GTK3236" s="112" t="s">
        <v>52</v>
      </c>
      <c r="GTL3236" s="112" t="s">
        <v>13</v>
      </c>
      <c r="GTM3236" s="235" t="s">
        <v>189</v>
      </c>
      <c r="GTN3236" s="112" t="s">
        <v>0</v>
      </c>
      <c r="GTO3236" s="112" t="s">
        <v>1</v>
      </c>
      <c r="GTP3236" s="112" t="s">
        <v>2</v>
      </c>
      <c r="GTQ3236" s="112" t="s">
        <v>3</v>
      </c>
      <c r="GTR3236" s="112" t="s">
        <v>50</v>
      </c>
      <c r="GTS3236" s="112" t="s">
        <v>52</v>
      </c>
      <c r="GTT3236" s="112" t="s">
        <v>13</v>
      </c>
      <c r="GTU3236" s="235" t="s">
        <v>189</v>
      </c>
      <c r="GTV3236" s="112" t="s">
        <v>0</v>
      </c>
      <c r="GTW3236" s="112" t="s">
        <v>1</v>
      </c>
      <c r="GTX3236" s="112" t="s">
        <v>2</v>
      </c>
      <c r="GTY3236" s="112" t="s">
        <v>3</v>
      </c>
      <c r="GTZ3236" s="112" t="s">
        <v>50</v>
      </c>
      <c r="GUA3236" s="112" t="s">
        <v>52</v>
      </c>
      <c r="GUB3236" s="112" t="s">
        <v>13</v>
      </c>
      <c r="GUC3236" s="235" t="s">
        <v>189</v>
      </c>
      <c r="GUD3236" s="112" t="s">
        <v>0</v>
      </c>
      <c r="GUE3236" s="112" t="s">
        <v>1</v>
      </c>
      <c r="GUF3236" s="112" t="s">
        <v>2</v>
      </c>
      <c r="GUG3236" s="112" t="s">
        <v>3</v>
      </c>
      <c r="GUH3236" s="112" t="s">
        <v>50</v>
      </c>
      <c r="GUI3236" s="112" t="s">
        <v>52</v>
      </c>
      <c r="GUJ3236" s="112" t="s">
        <v>13</v>
      </c>
      <c r="GUK3236" s="235" t="s">
        <v>189</v>
      </c>
      <c r="GUL3236" s="112" t="s">
        <v>0</v>
      </c>
      <c r="GUM3236" s="112" t="s">
        <v>1</v>
      </c>
      <c r="GUN3236" s="112" t="s">
        <v>2</v>
      </c>
      <c r="GUO3236" s="112" t="s">
        <v>3</v>
      </c>
      <c r="GUP3236" s="112" t="s">
        <v>50</v>
      </c>
      <c r="GUQ3236" s="112" t="s">
        <v>52</v>
      </c>
      <c r="GUR3236" s="112" t="s">
        <v>13</v>
      </c>
      <c r="GUS3236" s="235" t="s">
        <v>189</v>
      </c>
      <c r="GUT3236" s="112" t="s">
        <v>0</v>
      </c>
      <c r="GUU3236" s="112" t="s">
        <v>1</v>
      </c>
      <c r="GUV3236" s="112" t="s">
        <v>2</v>
      </c>
      <c r="GUW3236" s="112" t="s">
        <v>3</v>
      </c>
      <c r="GUX3236" s="112" t="s">
        <v>50</v>
      </c>
      <c r="GUY3236" s="112" t="s">
        <v>52</v>
      </c>
      <c r="GUZ3236" s="112" t="s">
        <v>13</v>
      </c>
      <c r="GVA3236" s="235" t="s">
        <v>189</v>
      </c>
      <c r="GVB3236" s="112" t="s">
        <v>0</v>
      </c>
      <c r="GVC3236" s="112" t="s">
        <v>1</v>
      </c>
      <c r="GVD3236" s="112" t="s">
        <v>2</v>
      </c>
      <c r="GVE3236" s="112" t="s">
        <v>3</v>
      </c>
      <c r="GVF3236" s="112" t="s">
        <v>50</v>
      </c>
      <c r="GVG3236" s="112" t="s">
        <v>52</v>
      </c>
      <c r="GVH3236" s="112" t="s">
        <v>13</v>
      </c>
      <c r="GVI3236" s="235" t="s">
        <v>189</v>
      </c>
      <c r="GVJ3236" s="112" t="s">
        <v>0</v>
      </c>
      <c r="GVK3236" s="112" t="s">
        <v>1</v>
      </c>
      <c r="GVL3236" s="112" t="s">
        <v>2</v>
      </c>
      <c r="GVM3236" s="112" t="s">
        <v>3</v>
      </c>
      <c r="GVN3236" s="112" t="s">
        <v>50</v>
      </c>
      <c r="GVO3236" s="112" t="s">
        <v>52</v>
      </c>
      <c r="GVP3236" s="112" t="s">
        <v>13</v>
      </c>
      <c r="GVQ3236" s="235" t="s">
        <v>189</v>
      </c>
      <c r="GVR3236" s="112" t="s">
        <v>0</v>
      </c>
      <c r="GVS3236" s="112" t="s">
        <v>1</v>
      </c>
      <c r="GVT3236" s="112" t="s">
        <v>2</v>
      </c>
      <c r="GVU3236" s="112" t="s">
        <v>3</v>
      </c>
      <c r="GVV3236" s="112" t="s">
        <v>50</v>
      </c>
      <c r="GVW3236" s="112" t="s">
        <v>52</v>
      </c>
      <c r="GVX3236" s="112" t="s">
        <v>13</v>
      </c>
      <c r="GVY3236" s="235" t="s">
        <v>189</v>
      </c>
      <c r="GVZ3236" s="112" t="s">
        <v>0</v>
      </c>
      <c r="GWA3236" s="112" t="s">
        <v>1</v>
      </c>
      <c r="GWB3236" s="112" t="s">
        <v>2</v>
      </c>
      <c r="GWC3236" s="112" t="s">
        <v>3</v>
      </c>
      <c r="GWD3236" s="112" t="s">
        <v>50</v>
      </c>
      <c r="GWE3236" s="112" t="s">
        <v>52</v>
      </c>
      <c r="GWF3236" s="112" t="s">
        <v>13</v>
      </c>
      <c r="GWG3236" s="235" t="s">
        <v>189</v>
      </c>
      <c r="GWH3236" s="112" t="s">
        <v>0</v>
      </c>
      <c r="GWI3236" s="112" t="s">
        <v>1</v>
      </c>
      <c r="GWJ3236" s="112" t="s">
        <v>2</v>
      </c>
      <c r="GWK3236" s="112" t="s">
        <v>3</v>
      </c>
      <c r="GWL3236" s="112" t="s">
        <v>50</v>
      </c>
      <c r="GWM3236" s="112" t="s">
        <v>52</v>
      </c>
      <c r="GWN3236" s="112" t="s">
        <v>13</v>
      </c>
      <c r="GWO3236" s="235" t="s">
        <v>189</v>
      </c>
      <c r="GWP3236" s="112" t="s">
        <v>0</v>
      </c>
      <c r="GWQ3236" s="112" t="s">
        <v>1</v>
      </c>
      <c r="GWR3236" s="112" t="s">
        <v>2</v>
      </c>
      <c r="GWS3236" s="112" t="s">
        <v>3</v>
      </c>
      <c r="GWT3236" s="112" t="s">
        <v>50</v>
      </c>
      <c r="GWU3236" s="112" t="s">
        <v>52</v>
      </c>
      <c r="GWV3236" s="112" t="s">
        <v>13</v>
      </c>
      <c r="GWW3236" s="235" t="s">
        <v>189</v>
      </c>
      <c r="GWX3236" s="112" t="s">
        <v>0</v>
      </c>
      <c r="GWY3236" s="112" t="s">
        <v>1</v>
      </c>
      <c r="GWZ3236" s="112" t="s">
        <v>2</v>
      </c>
      <c r="GXA3236" s="112" t="s">
        <v>3</v>
      </c>
      <c r="GXB3236" s="112" t="s">
        <v>50</v>
      </c>
      <c r="GXC3236" s="112" t="s">
        <v>52</v>
      </c>
      <c r="GXD3236" s="112" t="s">
        <v>13</v>
      </c>
      <c r="GXE3236" s="235" t="s">
        <v>189</v>
      </c>
      <c r="GXF3236" s="112" t="s">
        <v>0</v>
      </c>
      <c r="GXG3236" s="112" t="s">
        <v>1</v>
      </c>
      <c r="GXH3236" s="112" t="s">
        <v>2</v>
      </c>
      <c r="GXI3236" s="112" t="s">
        <v>3</v>
      </c>
      <c r="GXJ3236" s="112" t="s">
        <v>50</v>
      </c>
      <c r="GXK3236" s="112" t="s">
        <v>52</v>
      </c>
      <c r="GXL3236" s="112" t="s">
        <v>13</v>
      </c>
      <c r="GXM3236" s="235" t="s">
        <v>189</v>
      </c>
      <c r="GXN3236" s="112" t="s">
        <v>0</v>
      </c>
      <c r="GXO3236" s="112" t="s">
        <v>1</v>
      </c>
      <c r="GXP3236" s="112" t="s">
        <v>2</v>
      </c>
      <c r="GXQ3236" s="112" t="s">
        <v>3</v>
      </c>
      <c r="GXR3236" s="112" t="s">
        <v>50</v>
      </c>
      <c r="GXS3236" s="112" t="s">
        <v>52</v>
      </c>
      <c r="GXT3236" s="112" t="s">
        <v>13</v>
      </c>
      <c r="GXU3236" s="235" t="s">
        <v>189</v>
      </c>
      <c r="GXV3236" s="112" t="s">
        <v>0</v>
      </c>
      <c r="GXW3236" s="112" t="s">
        <v>1</v>
      </c>
      <c r="GXX3236" s="112" t="s">
        <v>2</v>
      </c>
      <c r="GXY3236" s="112" t="s">
        <v>3</v>
      </c>
      <c r="GXZ3236" s="112" t="s">
        <v>50</v>
      </c>
      <c r="GYA3236" s="112" t="s">
        <v>52</v>
      </c>
      <c r="GYB3236" s="112" t="s">
        <v>13</v>
      </c>
      <c r="GYC3236" s="235" t="s">
        <v>189</v>
      </c>
      <c r="GYD3236" s="112" t="s">
        <v>0</v>
      </c>
      <c r="GYE3236" s="112" t="s">
        <v>1</v>
      </c>
      <c r="GYF3236" s="112" t="s">
        <v>2</v>
      </c>
      <c r="GYG3236" s="112" t="s">
        <v>3</v>
      </c>
      <c r="GYH3236" s="112" t="s">
        <v>50</v>
      </c>
      <c r="GYI3236" s="112" t="s">
        <v>52</v>
      </c>
      <c r="GYJ3236" s="112" t="s">
        <v>13</v>
      </c>
      <c r="GYK3236" s="235" t="s">
        <v>189</v>
      </c>
      <c r="GYL3236" s="112" t="s">
        <v>0</v>
      </c>
      <c r="GYM3236" s="112" t="s">
        <v>1</v>
      </c>
      <c r="GYN3236" s="112" t="s">
        <v>2</v>
      </c>
      <c r="GYO3236" s="112" t="s">
        <v>3</v>
      </c>
      <c r="GYP3236" s="112" t="s">
        <v>50</v>
      </c>
      <c r="GYQ3236" s="112" t="s">
        <v>52</v>
      </c>
      <c r="GYR3236" s="112" t="s">
        <v>13</v>
      </c>
      <c r="GYS3236" s="235" t="s">
        <v>189</v>
      </c>
      <c r="GYT3236" s="112" t="s">
        <v>0</v>
      </c>
      <c r="GYU3236" s="112" t="s">
        <v>1</v>
      </c>
      <c r="GYV3236" s="112" t="s">
        <v>2</v>
      </c>
      <c r="GYW3236" s="112" t="s">
        <v>3</v>
      </c>
      <c r="GYX3236" s="112" t="s">
        <v>50</v>
      </c>
      <c r="GYY3236" s="112" t="s">
        <v>52</v>
      </c>
      <c r="GYZ3236" s="112" t="s">
        <v>13</v>
      </c>
      <c r="GZA3236" s="235" t="s">
        <v>189</v>
      </c>
      <c r="GZB3236" s="112" t="s">
        <v>0</v>
      </c>
      <c r="GZC3236" s="112" t="s">
        <v>1</v>
      </c>
      <c r="GZD3236" s="112" t="s">
        <v>2</v>
      </c>
      <c r="GZE3236" s="112" t="s">
        <v>3</v>
      </c>
      <c r="GZF3236" s="112" t="s">
        <v>50</v>
      </c>
      <c r="GZG3236" s="112" t="s">
        <v>52</v>
      </c>
      <c r="GZH3236" s="112" t="s">
        <v>13</v>
      </c>
      <c r="GZI3236" s="235" t="s">
        <v>189</v>
      </c>
      <c r="GZJ3236" s="112" t="s">
        <v>0</v>
      </c>
      <c r="GZK3236" s="112" t="s">
        <v>1</v>
      </c>
      <c r="GZL3236" s="112" t="s">
        <v>2</v>
      </c>
      <c r="GZM3236" s="112" t="s">
        <v>3</v>
      </c>
      <c r="GZN3236" s="112" t="s">
        <v>50</v>
      </c>
      <c r="GZO3236" s="112" t="s">
        <v>52</v>
      </c>
      <c r="GZP3236" s="112" t="s">
        <v>13</v>
      </c>
      <c r="GZQ3236" s="235" t="s">
        <v>189</v>
      </c>
      <c r="GZR3236" s="112" t="s">
        <v>0</v>
      </c>
      <c r="GZS3236" s="112" t="s">
        <v>1</v>
      </c>
      <c r="GZT3236" s="112" t="s">
        <v>2</v>
      </c>
      <c r="GZU3236" s="112" t="s">
        <v>3</v>
      </c>
      <c r="GZV3236" s="112" t="s">
        <v>50</v>
      </c>
      <c r="GZW3236" s="112" t="s">
        <v>52</v>
      </c>
      <c r="GZX3236" s="112" t="s">
        <v>13</v>
      </c>
      <c r="GZY3236" s="235" t="s">
        <v>189</v>
      </c>
      <c r="GZZ3236" s="112" t="s">
        <v>0</v>
      </c>
      <c r="HAA3236" s="112" t="s">
        <v>1</v>
      </c>
      <c r="HAB3236" s="112" t="s">
        <v>2</v>
      </c>
      <c r="HAC3236" s="112" t="s">
        <v>3</v>
      </c>
      <c r="HAD3236" s="112" t="s">
        <v>50</v>
      </c>
      <c r="HAE3236" s="112" t="s">
        <v>52</v>
      </c>
      <c r="HAF3236" s="112" t="s">
        <v>13</v>
      </c>
      <c r="HAG3236" s="235" t="s">
        <v>189</v>
      </c>
      <c r="HAH3236" s="112" t="s">
        <v>0</v>
      </c>
      <c r="HAI3236" s="112" t="s">
        <v>1</v>
      </c>
      <c r="HAJ3236" s="112" t="s">
        <v>2</v>
      </c>
      <c r="HAK3236" s="112" t="s">
        <v>3</v>
      </c>
      <c r="HAL3236" s="112" t="s">
        <v>50</v>
      </c>
      <c r="HAM3236" s="112" t="s">
        <v>52</v>
      </c>
      <c r="HAN3236" s="112" t="s">
        <v>13</v>
      </c>
      <c r="HAO3236" s="235" t="s">
        <v>189</v>
      </c>
      <c r="HAP3236" s="112" t="s">
        <v>0</v>
      </c>
      <c r="HAQ3236" s="112" t="s">
        <v>1</v>
      </c>
      <c r="HAR3236" s="112" t="s">
        <v>2</v>
      </c>
      <c r="HAS3236" s="112" t="s">
        <v>3</v>
      </c>
      <c r="HAT3236" s="112" t="s">
        <v>50</v>
      </c>
      <c r="HAU3236" s="112" t="s">
        <v>52</v>
      </c>
      <c r="HAV3236" s="112" t="s">
        <v>13</v>
      </c>
      <c r="HAW3236" s="235" t="s">
        <v>189</v>
      </c>
      <c r="HAX3236" s="112" t="s">
        <v>0</v>
      </c>
      <c r="HAY3236" s="112" t="s">
        <v>1</v>
      </c>
      <c r="HAZ3236" s="112" t="s">
        <v>2</v>
      </c>
      <c r="HBA3236" s="112" t="s">
        <v>3</v>
      </c>
      <c r="HBB3236" s="112" t="s">
        <v>50</v>
      </c>
      <c r="HBC3236" s="112" t="s">
        <v>52</v>
      </c>
      <c r="HBD3236" s="112" t="s">
        <v>13</v>
      </c>
      <c r="HBE3236" s="235" t="s">
        <v>189</v>
      </c>
      <c r="HBF3236" s="112" t="s">
        <v>0</v>
      </c>
      <c r="HBG3236" s="112" t="s">
        <v>1</v>
      </c>
      <c r="HBH3236" s="112" t="s">
        <v>2</v>
      </c>
      <c r="HBI3236" s="112" t="s">
        <v>3</v>
      </c>
      <c r="HBJ3236" s="112" t="s">
        <v>50</v>
      </c>
      <c r="HBK3236" s="112" t="s">
        <v>52</v>
      </c>
      <c r="HBL3236" s="112" t="s">
        <v>13</v>
      </c>
      <c r="HBM3236" s="235" t="s">
        <v>189</v>
      </c>
      <c r="HBN3236" s="112" t="s">
        <v>0</v>
      </c>
      <c r="HBO3236" s="112" t="s">
        <v>1</v>
      </c>
      <c r="HBP3236" s="112" t="s">
        <v>2</v>
      </c>
      <c r="HBQ3236" s="112" t="s">
        <v>3</v>
      </c>
      <c r="HBR3236" s="112" t="s">
        <v>50</v>
      </c>
      <c r="HBS3236" s="112" t="s">
        <v>52</v>
      </c>
      <c r="HBT3236" s="112" t="s">
        <v>13</v>
      </c>
      <c r="HBU3236" s="235" t="s">
        <v>189</v>
      </c>
      <c r="HBV3236" s="112" t="s">
        <v>0</v>
      </c>
      <c r="HBW3236" s="112" t="s">
        <v>1</v>
      </c>
      <c r="HBX3236" s="112" t="s">
        <v>2</v>
      </c>
      <c r="HBY3236" s="112" t="s">
        <v>3</v>
      </c>
      <c r="HBZ3236" s="112" t="s">
        <v>50</v>
      </c>
      <c r="HCA3236" s="112" t="s">
        <v>52</v>
      </c>
      <c r="HCB3236" s="112" t="s">
        <v>13</v>
      </c>
      <c r="HCC3236" s="235" t="s">
        <v>189</v>
      </c>
      <c r="HCD3236" s="112" t="s">
        <v>0</v>
      </c>
      <c r="HCE3236" s="112" t="s">
        <v>1</v>
      </c>
      <c r="HCF3236" s="112" t="s">
        <v>2</v>
      </c>
      <c r="HCG3236" s="112" t="s">
        <v>3</v>
      </c>
      <c r="HCH3236" s="112" t="s">
        <v>50</v>
      </c>
      <c r="HCI3236" s="112" t="s">
        <v>52</v>
      </c>
      <c r="HCJ3236" s="112" t="s">
        <v>13</v>
      </c>
      <c r="HCK3236" s="235" t="s">
        <v>189</v>
      </c>
      <c r="HCL3236" s="112" t="s">
        <v>0</v>
      </c>
      <c r="HCM3236" s="112" t="s">
        <v>1</v>
      </c>
      <c r="HCN3236" s="112" t="s">
        <v>2</v>
      </c>
      <c r="HCO3236" s="112" t="s">
        <v>3</v>
      </c>
      <c r="HCP3236" s="112" t="s">
        <v>50</v>
      </c>
      <c r="HCQ3236" s="112" t="s">
        <v>52</v>
      </c>
      <c r="HCR3236" s="112" t="s">
        <v>13</v>
      </c>
      <c r="HCS3236" s="235" t="s">
        <v>189</v>
      </c>
      <c r="HCT3236" s="112" t="s">
        <v>0</v>
      </c>
      <c r="HCU3236" s="112" t="s">
        <v>1</v>
      </c>
      <c r="HCV3236" s="112" t="s">
        <v>2</v>
      </c>
      <c r="HCW3236" s="112" t="s">
        <v>3</v>
      </c>
      <c r="HCX3236" s="112" t="s">
        <v>50</v>
      </c>
      <c r="HCY3236" s="112" t="s">
        <v>52</v>
      </c>
      <c r="HCZ3236" s="112" t="s">
        <v>13</v>
      </c>
      <c r="HDA3236" s="235" t="s">
        <v>189</v>
      </c>
      <c r="HDB3236" s="112" t="s">
        <v>0</v>
      </c>
      <c r="HDC3236" s="112" t="s">
        <v>1</v>
      </c>
      <c r="HDD3236" s="112" t="s">
        <v>2</v>
      </c>
      <c r="HDE3236" s="112" t="s">
        <v>3</v>
      </c>
      <c r="HDF3236" s="112" t="s">
        <v>50</v>
      </c>
      <c r="HDG3236" s="112" t="s">
        <v>52</v>
      </c>
      <c r="HDH3236" s="112" t="s">
        <v>13</v>
      </c>
      <c r="HDI3236" s="235" t="s">
        <v>189</v>
      </c>
      <c r="HDJ3236" s="112" t="s">
        <v>0</v>
      </c>
      <c r="HDK3236" s="112" t="s">
        <v>1</v>
      </c>
      <c r="HDL3236" s="112" t="s">
        <v>2</v>
      </c>
      <c r="HDM3236" s="112" t="s">
        <v>3</v>
      </c>
      <c r="HDN3236" s="112" t="s">
        <v>50</v>
      </c>
      <c r="HDO3236" s="112" t="s">
        <v>52</v>
      </c>
      <c r="HDP3236" s="112" t="s">
        <v>13</v>
      </c>
      <c r="HDQ3236" s="235" t="s">
        <v>189</v>
      </c>
      <c r="HDR3236" s="112" t="s">
        <v>0</v>
      </c>
      <c r="HDS3236" s="112" t="s">
        <v>1</v>
      </c>
      <c r="HDT3236" s="112" t="s">
        <v>2</v>
      </c>
      <c r="HDU3236" s="112" t="s">
        <v>3</v>
      </c>
      <c r="HDV3236" s="112" t="s">
        <v>50</v>
      </c>
      <c r="HDW3236" s="112" t="s">
        <v>52</v>
      </c>
      <c r="HDX3236" s="112" t="s">
        <v>13</v>
      </c>
      <c r="HDY3236" s="235" t="s">
        <v>189</v>
      </c>
      <c r="HDZ3236" s="112" t="s">
        <v>0</v>
      </c>
      <c r="HEA3236" s="112" t="s">
        <v>1</v>
      </c>
      <c r="HEB3236" s="112" t="s">
        <v>2</v>
      </c>
      <c r="HEC3236" s="112" t="s">
        <v>3</v>
      </c>
      <c r="HED3236" s="112" t="s">
        <v>50</v>
      </c>
      <c r="HEE3236" s="112" t="s">
        <v>52</v>
      </c>
      <c r="HEF3236" s="112" t="s">
        <v>13</v>
      </c>
      <c r="HEG3236" s="235" t="s">
        <v>189</v>
      </c>
      <c r="HEH3236" s="112" t="s">
        <v>0</v>
      </c>
      <c r="HEI3236" s="112" t="s">
        <v>1</v>
      </c>
      <c r="HEJ3236" s="112" t="s">
        <v>2</v>
      </c>
      <c r="HEK3236" s="112" t="s">
        <v>3</v>
      </c>
      <c r="HEL3236" s="112" t="s">
        <v>50</v>
      </c>
      <c r="HEM3236" s="112" t="s">
        <v>52</v>
      </c>
      <c r="HEN3236" s="112" t="s">
        <v>13</v>
      </c>
      <c r="HEO3236" s="235" t="s">
        <v>189</v>
      </c>
      <c r="HEP3236" s="112" t="s">
        <v>0</v>
      </c>
      <c r="HEQ3236" s="112" t="s">
        <v>1</v>
      </c>
      <c r="HER3236" s="112" t="s">
        <v>2</v>
      </c>
      <c r="HES3236" s="112" t="s">
        <v>3</v>
      </c>
      <c r="HET3236" s="112" t="s">
        <v>50</v>
      </c>
      <c r="HEU3236" s="112" t="s">
        <v>52</v>
      </c>
      <c r="HEV3236" s="112" t="s">
        <v>13</v>
      </c>
      <c r="HEW3236" s="235" t="s">
        <v>189</v>
      </c>
      <c r="HEX3236" s="112" t="s">
        <v>0</v>
      </c>
      <c r="HEY3236" s="112" t="s">
        <v>1</v>
      </c>
      <c r="HEZ3236" s="112" t="s">
        <v>2</v>
      </c>
      <c r="HFA3236" s="112" t="s">
        <v>3</v>
      </c>
      <c r="HFB3236" s="112" t="s">
        <v>50</v>
      </c>
      <c r="HFC3236" s="112" t="s">
        <v>52</v>
      </c>
      <c r="HFD3236" s="112" t="s">
        <v>13</v>
      </c>
      <c r="HFE3236" s="235" t="s">
        <v>189</v>
      </c>
      <c r="HFF3236" s="112" t="s">
        <v>0</v>
      </c>
      <c r="HFG3236" s="112" t="s">
        <v>1</v>
      </c>
      <c r="HFH3236" s="112" t="s">
        <v>2</v>
      </c>
      <c r="HFI3236" s="112" t="s">
        <v>3</v>
      </c>
      <c r="HFJ3236" s="112" t="s">
        <v>50</v>
      </c>
      <c r="HFK3236" s="112" t="s">
        <v>52</v>
      </c>
      <c r="HFL3236" s="112" t="s">
        <v>13</v>
      </c>
      <c r="HFM3236" s="235" t="s">
        <v>189</v>
      </c>
      <c r="HFN3236" s="112" t="s">
        <v>0</v>
      </c>
      <c r="HFO3236" s="112" t="s">
        <v>1</v>
      </c>
      <c r="HFP3236" s="112" t="s">
        <v>2</v>
      </c>
      <c r="HFQ3236" s="112" t="s">
        <v>3</v>
      </c>
      <c r="HFR3236" s="112" t="s">
        <v>50</v>
      </c>
      <c r="HFS3236" s="112" t="s">
        <v>52</v>
      </c>
      <c r="HFT3236" s="112" t="s">
        <v>13</v>
      </c>
      <c r="HFU3236" s="235" t="s">
        <v>189</v>
      </c>
      <c r="HFV3236" s="112" t="s">
        <v>0</v>
      </c>
      <c r="HFW3236" s="112" t="s">
        <v>1</v>
      </c>
      <c r="HFX3236" s="112" t="s">
        <v>2</v>
      </c>
      <c r="HFY3236" s="112" t="s">
        <v>3</v>
      </c>
      <c r="HFZ3236" s="112" t="s">
        <v>50</v>
      </c>
      <c r="HGA3236" s="112" t="s">
        <v>52</v>
      </c>
      <c r="HGB3236" s="112" t="s">
        <v>13</v>
      </c>
      <c r="HGC3236" s="235" t="s">
        <v>189</v>
      </c>
      <c r="HGD3236" s="112" t="s">
        <v>0</v>
      </c>
      <c r="HGE3236" s="112" t="s">
        <v>1</v>
      </c>
      <c r="HGF3236" s="112" t="s">
        <v>2</v>
      </c>
      <c r="HGG3236" s="112" t="s">
        <v>3</v>
      </c>
      <c r="HGH3236" s="112" t="s">
        <v>50</v>
      </c>
      <c r="HGI3236" s="112" t="s">
        <v>52</v>
      </c>
      <c r="HGJ3236" s="112" t="s">
        <v>13</v>
      </c>
      <c r="HGK3236" s="235" t="s">
        <v>189</v>
      </c>
      <c r="HGL3236" s="112" t="s">
        <v>0</v>
      </c>
      <c r="HGM3236" s="112" t="s">
        <v>1</v>
      </c>
      <c r="HGN3236" s="112" t="s">
        <v>2</v>
      </c>
      <c r="HGO3236" s="112" t="s">
        <v>3</v>
      </c>
      <c r="HGP3236" s="112" t="s">
        <v>50</v>
      </c>
      <c r="HGQ3236" s="112" t="s">
        <v>52</v>
      </c>
      <c r="HGR3236" s="112" t="s">
        <v>13</v>
      </c>
      <c r="HGS3236" s="235" t="s">
        <v>189</v>
      </c>
      <c r="HGT3236" s="112" t="s">
        <v>0</v>
      </c>
      <c r="HGU3236" s="112" t="s">
        <v>1</v>
      </c>
      <c r="HGV3236" s="112" t="s">
        <v>2</v>
      </c>
      <c r="HGW3236" s="112" t="s">
        <v>3</v>
      </c>
      <c r="HGX3236" s="112" t="s">
        <v>50</v>
      </c>
      <c r="HGY3236" s="112" t="s">
        <v>52</v>
      </c>
      <c r="HGZ3236" s="112" t="s">
        <v>13</v>
      </c>
      <c r="HHA3236" s="235" t="s">
        <v>189</v>
      </c>
      <c r="HHB3236" s="112" t="s">
        <v>0</v>
      </c>
      <c r="HHC3236" s="112" t="s">
        <v>1</v>
      </c>
      <c r="HHD3236" s="112" t="s">
        <v>2</v>
      </c>
      <c r="HHE3236" s="112" t="s">
        <v>3</v>
      </c>
      <c r="HHF3236" s="112" t="s">
        <v>50</v>
      </c>
      <c r="HHG3236" s="112" t="s">
        <v>52</v>
      </c>
      <c r="HHH3236" s="112" t="s">
        <v>13</v>
      </c>
      <c r="HHI3236" s="235" t="s">
        <v>189</v>
      </c>
      <c r="HHJ3236" s="112" t="s">
        <v>0</v>
      </c>
      <c r="HHK3236" s="112" t="s">
        <v>1</v>
      </c>
      <c r="HHL3236" s="112" t="s">
        <v>2</v>
      </c>
      <c r="HHM3236" s="112" t="s">
        <v>3</v>
      </c>
      <c r="HHN3236" s="112" t="s">
        <v>50</v>
      </c>
      <c r="HHO3236" s="112" t="s">
        <v>52</v>
      </c>
      <c r="HHP3236" s="112" t="s">
        <v>13</v>
      </c>
      <c r="HHQ3236" s="235" t="s">
        <v>189</v>
      </c>
      <c r="HHR3236" s="112" t="s">
        <v>0</v>
      </c>
      <c r="HHS3236" s="112" t="s">
        <v>1</v>
      </c>
      <c r="HHT3236" s="112" t="s">
        <v>2</v>
      </c>
      <c r="HHU3236" s="112" t="s">
        <v>3</v>
      </c>
      <c r="HHV3236" s="112" t="s">
        <v>50</v>
      </c>
      <c r="HHW3236" s="112" t="s">
        <v>52</v>
      </c>
      <c r="HHX3236" s="112" t="s">
        <v>13</v>
      </c>
      <c r="HHY3236" s="235" t="s">
        <v>189</v>
      </c>
      <c r="HHZ3236" s="112" t="s">
        <v>0</v>
      </c>
      <c r="HIA3236" s="112" t="s">
        <v>1</v>
      </c>
      <c r="HIB3236" s="112" t="s">
        <v>2</v>
      </c>
      <c r="HIC3236" s="112" t="s">
        <v>3</v>
      </c>
      <c r="HID3236" s="112" t="s">
        <v>50</v>
      </c>
      <c r="HIE3236" s="112" t="s">
        <v>52</v>
      </c>
      <c r="HIF3236" s="112" t="s">
        <v>13</v>
      </c>
      <c r="HIG3236" s="235" t="s">
        <v>189</v>
      </c>
      <c r="HIH3236" s="112" t="s">
        <v>0</v>
      </c>
      <c r="HII3236" s="112" t="s">
        <v>1</v>
      </c>
      <c r="HIJ3236" s="112" t="s">
        <v>2</v>
      </c>
      <c r="HIK3236" s="112" t="s">
        <v>3</v>
      </c>
      <c r="HIL3236" s="112" t="s">
        <v>50</v>
      </c>
      <c r="HIM3236" s="112" t="s">
        <v>52</v>
      </c>
      <c r="HIN3236" s="112" t="s">
        <v>13</v>
      </c>
      <c r="HIO3236" s="235" t="s">
        <v>189</v>
      </c>
      <c r="HIP3236" s="112" t="s">
        <v>0</v>
      </c>
      <c r="HIQ3236" s="112" t="s">
        <v>1</v>
      </c>
      <c r="HIR3236" s="112" t="s">
        <v>2</v>
      </c>
      <c r="HIS3236" s="112" t="s">
        <v>3</v>
      </c>
      <c r="HIT3236" s="112" t="s">
        <v>50</v>
      </c>
      <c r="HIU3236" s="112" t="s">
        <v>52</v>
      </c>
      <c r="HIV3236" s="112" t="s">
        <v>13</v>
      </c>
      <c r="HIW3236" s="235" t="s">
        <v>189</v>
      </c>
      <c r="HIX3236" s="112" t="s">
        <v>0</v>
      </c>
      <c r="HIY3236" s="112" t="s">
        <v>1</v>
      </c>
      <c r="HIZ3236" s="112" t="s">
        <v>2</v>
      </c>
      <c r="HJA3236" s="112" t="s">
        <v>3</v>
      </c>
      <c r="HJB3236" s="112" t="s">
        <v>50</v>
      </c>
      <c r="HJC3236" s="112" t="s">
        <v>52</v>
      </c>
      <c r="HJD3236" s="112" t="s">
        <v>13</v>
      </c>
      <c r="HJE3236" s="235" t="s">
        <v>189</v>
      </c>
      <c r="HJF3236" s="112" t="s">
        <v>0</v>
      </c>
      <c r="HJG3236" s="112" t="s">
        <v>1</v>
      </c>
      <c r="HJH3236" s="112" t="s">
        <v>2</v>
      </c>
      <c r="HJI3236" s="112" t="s">
        <v>3</v>
      </c>
      <c r="HJJ3236" s="112" t="s">
        <v>50</v>
      </c>
      <c r="HJK3236" s="112" t="s">
        <v>52</v>
      </c>
      <c r="HJL3236" s="112" t="s">
        <v>13</v>
      </c>
      <c r="HJM3236" s="235" t="s">
        <v>189</v>
      </c>
      <c r="HJN3236" s="112" t="s">
        <v>0</v>
      </c>
      <c r="HJO3236" s="112" t="s">
        <v>1</v>
      </c>
      <c r="HJP3236" s="112" t="s">
        <v>2</v>
      </c>
      <c r="HJQ3236" s="112" t="s">
        <v>3</v>
      </c>
      <c r="HJR3236" s="112" t="s">
        <v>50</v>
      </c>
      <c r="HJS3236" s="112" t="s">
        <v>52</v>
      </c>
      <c r="HJT3236" s="112" t="s">
        <v>13</v>
      </c>
      <c r="HJU3236" s="235" t="s">
        <v>189</v>
      </c>
      <c r="HJV3236" s="112" t="s">
        <v>0</v>
      </c>
      <c r="HJW3236" s="112" t="s">
        <v>1</v>
      </c>
      <c r="HJX3236" s="112" t="s">
        <v>2</v>
      </c>
      <c r="HJY3236" s="112" t="s">
        <v>3</v>
      </c>
      <c r="HJZ3236" s="112" t="s">
        <v>50</v>
      </c>
      <c r="HKA3236" s="112" t="s">
        <v>52</v>
      </c>
      <c r="HKB3236" s="112" t="s">
        <v>13</v>
      </c>
      <c r="HKC3236" s="235" t="s">
        <v>189</v>
      </c>
      <c r="HKD3236" s="112" t="s">
        <v>0</v>
      </c>
      <c r="HKE3236" s="112" t="s">
        <v>1</v>
      </c>
      <c r="HKF3236" s="112" t="s">
        <v>2</v>
      </c>
      <c r="HKG3236" s="112" t="s">
        <v>3</v>
      </c>
      <c r="HKH3236" s="112" t="s">
        <v>50</v>
      </c>
      <c r="HKI3236" s="112" t="s">
        <v>52</v>
      </c>
      <c r="HKJ3236" s="112" t="s">
        <v>13</v>
      </c>
      <c r="HKK3236" s="235" t="s">
        <v>189</v>
      </c>
      <c r="HKL3236" s="112" t="s">
        <v>0</v>
      </c>
      <c r="HKM3236" s="112" t="s">
        <v>1</v>
      </c>
      <c r="HKN3236" s="112" t="s">
        <v>2</v>
      </c>
      <c r="HKO3236" s="112" t="s">
        <v>3</v>
      </c>
      <c r="HKP3236" s="112" t="s">
        <v>50</v>
      </c>
      <c r="HKQ3236" s="112" t="s">
        <v>52</v>
      </c>
      <c r="HKR3236" s="112" t="s">
        <v>13</v>
      </c>
      <c r="HKS3236" s="235" t="s">
        <v>189</v>
      </c>
      <c r="HKT3236" s="112" t="s">
        <v>0</v>
      </c>
      <c r="HKU3236" s="112" t="s">
        <v>1</v>
      </c>
      <c r="HKV3236" s="112" t="s">
        <v>2</v>
      </c>
      <c r="HKW3236" s="112" t="s">
        <v>3</v>
      </c>
      <c r="HKX3236" s="112" t="s">
        <v>50</v>
      </c>
      <c r="HKY3236" s="112" t="s">
        <v>52</v>
      </c>
      <c r="HKZ3236" s="112" t="s">
        <v>13</v>
      </c>
      <c r="HLA3236" s="235" t="s">
        <v>189</v>
      </c>
      <c r="HLB3236" s="112" t="s">
        <v>0</v>
      </c>
      <c r="HLC3236" s="112" t="s">
        <v>1</v>
      </c>
      <c r="HLD3236" s="112" t="s">
        <v>2</v>
      </c>
      <c r="HLE3236" s="112" t="s">
        <v>3</v>
      </c>
      <c r="HLF3236" s="112" t="s">
        <v>50</v>
      </c>
      <c r="HLG3236" s="112" t="s">
        <v>52</v>
      </c>
      <c r="HLH3236" s="112" t="s">
        <v>13</v>
      </c>
      <c r="HLI3236" s="235" t="s">
        <v>189</v>
      </c>
      <c r="HLJ3236" s="112" t="s">
        <v>0</v>
      </c>
      <c r="HLK3236" s="112" t="s">
        <v>1</v>
      </c>
      <c r="HLL3236" s="112" t="s">
        <v>2</v>
      </c>
      <c r="HLM3236" s="112" t="s">
        <v>3</v>
      </c>
      <c r="HLN3236" s="112" t="s">
        <v>50</v>
      </c>
      <c r="HLO3236" s="112" t="s">
        <v>52</v>
      </c>
      <c r="HLP3236" s="112" t="s">
        <v>13</v>
      </c>
      <c r="HLQ3236" s="235" t="s">
        <v>189</v>
      </c>
      <c r="HLR3236" s="112" t="s">
        <v>0</v>
      </c>
      <c r="HLS3236" s="112" t="s">
        <v>1</v>
      </c>
      <c r="HLT3236" s="112" t="s">
        <v>2</v>
      </c>
      <c r="HLU3236" s="112" t="s">
        <v>3</v>
      </c>
      <c r="HLV3236" s="112" t="s">
        <v>50</v>
      </c>
      <c r="HLW3236" s="112" t="s">
        <v>52</v>
      </c>
      <c r="HLX3236" s="112" t="s">
        <v>13</v>
      </c>
      <c r="HLY3236" s="235" t="s">
        <v>189</v>
      </c>
      <c r="HLZ3236" s="112" t="s">
        <v>0</v>
      </c>
      <c r="HMA3236" s="112" t="s">
        <v>1</v>
      </c>
      <c r="HMB3236" s="112" t="s">
        <v>2</v>
      </c>
      <c r="HMC3236" s="112" t="s">
        <v>3</v>
      </c>
      <c r="HMD3236" s="112" t="s">
        <v>50</v>
      </c>
      <c r="HME3236" s="112" t="s">
        <v>52</v>
      </c>
      <c r="HMF3236" s="112" t="s">
        <v>13</v>
      </c>
      <c r="HMG3236" s="235" t="s">
        <v>189</v>
      </c>
      <c r="HMH3236" s="112" t="s">
        <v>0</v>
      </c>
      <c r="HMI3236" s="112" t="s">
        <v>1</v>
      </c>
      <c r="HMJ3236" s="112" t="s">
        <v>2</v>
      </c>
      <c r="HMK3236" s="112" t="s">
        <v>3</v>
      </c>
      <c r="HML3236" s="112" t="s">
        <v>50</v>
      </c>
      <c r="HMM3236" s="112" t="s">
        <v>52</v>
      </c>
      <c r="HMN3236" s="112" t="s">
        <v>13</v>
      </c>
      <c r="HMO3236" s="235" t="s">
        <v>189</v>
      </c>
      <c r="HMP3236" s="112" t="s">
        <v>0</v>
      </c>
      <c r="HMQ3236" s="112" t="s">
        <v>1</v>
      </c>
      <c r="HMR3236" s="112" t="s">
        <v>2</v>
      </c>
      <c r="HMS3236" s="112" t="s">
        <v>3</v>
      </c>
      <c r="HMT3236" s="112" t="s">
        <v>50</v>
      </c>
      <c r="HMU3236" s="112" t="s">
        <v>52</v>
      </c>
      <c r="HMV3236" s="112" t="s">
        <v>13</v>
      </c>
      <c r="HMW3236" s="235" t="s">
        <v>189</v>
      </c>
      <c r="HMX3236" s="112" t="s">
        <v>0</v>
      </c>
      <c r="HMY3236" s="112" t="s">
        <v>1</v>
      </c>
      <c r="HMZ3236" s="112" t="s">
        <v>2</v>
      </c>
      <c r="HNA3236" s="112" t="s">
        <v>3</v>
      </c>
      <c r="HNB3236" s="112" t="s">
        <v>50</v>
      </c>
      <c r="HNC3236" s="112" t="s">
        <v>52</v>
      </c>
      <c r="HND3236" s="112" t="s">
        <v>13</v>
      </c>
      <c r="HNE3236" s="235" t="s">
        <v>189</v>
      </c>
      <c r="HNF3236" s="112" t="s">
        <v>0</v>
      </c>
      <c r="HNG3236" s="112" t="s">
        <v>1</v>
      </c>
      <c r="HNH3236" s="112" t="s">
        <v>2</v>
      </c>
      <c r="HNI3236" s="112" t="s">
        <v>3</v>
      </c>
      <c r="HNJ3236" s="112" t="s">
        <v>50</v>
      </c>
      <c r="HNK3236" s="112" t="s">
        <v>52</v>
      </c>
      <c r="HNL3236" s="112" t="s">
        <v>13</v>
      </c>
      <c r="HNM3236" s="235" t="s">
        <v>189</v>
      </c>
      <c r="HNN3236" s="112" t="s">
        <v>0</v>
      </c>
      <c r="HNO3236" s="112" t="s">
        <v>1</v>
      </c>
      <c r="HNP3236" s="112" t="s">
        <v>2</v>
      </c>
      <c r="HNQ3236" s="112" t="s">
        <v>3</v>
      </c>
      <c r="HNR3236" s="112" t="s">
        <v>50</v>
      </c>
      <c r="HNS3236" s="112" t="s">
        <v>52</v>
      </c>
      <c r="HNT3236" s="112" t="s">
        <v>13</v>
      </c>
      <c r="HNU3236" s="235" t="s">
        <v>189</v>
      </c>
      <c r="HNV3236" s="112" t="s">
        <v>0</v>
      </c>
      <c r="HNW3236" s="112" t="s">
        <v>1</v>
      </c>
      <c r="HNX3236" s="112" t="s">
        <v>2</v>
      </c>
      <c r="HNY3236" s="112" t="s">
        <v>3</v>
      </c>
      <c r="HNZ3236" s="112" t="s">
        <v>50</v>
      </c>
      <c r="HOA3236" s="112" t="s">
        <v>52</v>
      </c>
      <c r="HOB3236" s="112" t="s">
        <v>13</v>
      </c>
      <c r="HOC3236" s="235" t="s">
        <v>189</v>
      </c>
      <c r="HOD3236" s="112" t="s">
        <v>0</v>
      </c>
      <c r="HOE3236" s="112" t="s">
        <v>1</v>
      </c>
      <c r="HOF3236" s="112" t="s">
        <v>2</v>
      </c>
      <c r="HOG3236" s="112" t="s">
        <v>3</v>
      </c>
      <c r="HOH3236" s="112" t="s">
        <v>50</v>
      </c>
      <c r="HOI3236" s="112" t="s">
        <v>52</v>
      </c>
      <c r="HOJ3236" s="112" t="s">
        <v>13</v>
      </c>
      <c r="HOK3236" s="235" t="s">
        <v>189</v>
      </c>
      <c r="HOL3236" s="112" t="s">
        <v>0</v>
      </c>
      <c r="HOM3236" s="112" t="s">
        <v>1</v>
      </c>
      <c r="HON3236" s="112" t="s">
        <v>2</v>
      </c>
      <c r="HOO3236" s="112" t="s">
        <v>3</v>
      </c>
      <c r="HOP3236" s="112" t="s">
        <v>50</v>
      </c>
      <c r="HOQ3236" s="112" t="s">
        <v>52</v>
      </c>
      <c r="HOR3236" s="112" t="s">
        <v>13</v>
      </c>
      <c r="HOS3236" s="235" t="s">
        <v>189</v>
      </c>
      <c r="HOT3236" s="112" t="s">
        <v>0</v>
      </c>
      <c r="HOU3236" s="112" t="s">
        <v>1</v>
      </c>
      <c r="HOV3236" s="112" t="s">
        <v>2</v>
      </c>
      <c r="HOW3236" s="112" t="s">
        <v>3</v>
      </c>
      <c r="HOX3236" s="112" t="s">
        <v>50</v>
      </c>
      <c r="HOY3236" s="112" t="s">
        <v>52</v>
      </c>
      <c r="HOZ3236" s="112" t="s">
        <v>13</v>
      </c>
      <c r="HPA3236" s="235" t="s">
        <v>189</v>
      </c>
      <c r="HPB3236" s="112" t="s">
        <v>0</v>
      </c>
      <c r="HPC3236" s="112" t="s">
        <v>1</v>
      </c>
      <c r="HPD3236" s="112" t="s">
        <v>2</v>
      </c>
      <c r="HPE3236" s="112" t="s">
        <v>3</v>
      </c>
      <c r="HPF3236" s="112" t="s">
        <v>50</v>
      </c>
      <c r="HPG3236" s="112" t="s">
        <v>52</v>
      </c>
      <c r="HPH3236" s="112" t="s">
        <v>13</v>
      </c>
      <c r="HPI3236" s="235" t="s">
        <v>189</v>
      </c>
      <c r="HPJ3236" s="112" t="s">
        <v>0</v>
      </c>
      <c r="HPK3236" s="112" t="s">
        <v>1</v>
      </c>
      <c r="HPL3236" s="112" t="s">
        <v>2</v>
      </c>
      <c r="HPM3236" s="112" t="s">
        <v>3</v>
      </c>
      <c r="HPN3236" s="112" t="s">
        <v>50</v>
      </c>
      <c r="HPO3236" s="112" t="s">
        <v>52</v>
      </c>
      <c r="HPP3236" s="112" t="s">
        <v>13</v>
      </c>
      <c r="HPQ3236" s="235" t="s">
        <v>189</v>
      </c>
      <c r="HPR3236" s="112" t="s">
        <v>0</v>
      </c>
      <c r="HPS3236" s="112" t="s">
        <v>1</v>
      </c>
      <c r="HPT3236" s="112" t="s">
        <v>2</v>
      </c>
      <c r="HPU3236" s="112" t="s">
        <v>3</v>
      </c>
      <c r="HPV3236" s="112" t="s">
        <v>50</v>
      </c>
      <c r="HPW3236" s="112" t="s">
        <v>52</v>
      </c>
      <c r="HPX3236" s="112" t="s">
        <v>13</v>
      </c>
      <c r="HPY3236" s="235" t="s">
        <v>189</v>
      </c>
      <c r="HPZ3236" s="112" t="s">
        <v>0</v>
      </c>
      <c r="HQA3236" s="112" t="s">
        <v>1</v>
      </c>
      <c r="HQB3236" s="112" t="s">
        <v>2</v>
      </c>
      <c r="HQC3236" s="112" t="s">
        <v>3</v>
      </c>
      <c r="HQD3236" s="112" t="s">
        <v>50</v>
      </c>
      <c r="HQE3236" s="112" t="s">
        <v>52</v>
      </c>
      <c r="HQF3236" s="112" t="s">
        <v>13</v>
      </c>
      <c r="HQG3236" s="235" t="s">
        <v>189</v>
      </c>
      <c r="HQH3236" s="112" t="s">
        <v>0</v>
      </c>
      <c r="HQI3236" s="112" t="s">
        <v>1</v>
      </c>
      <c r="HQJ3236" s="112" t="s">
        <v>2</v>
      </c>
      <c r="HQK3236" s="112" t="s">
        <v>3</v>
      </c>
      <c r="HQL3236" s="112" t="s">
        <v>50</v>
      </c>
      <c r="HQM3236" s="112" t="s">
        <v>52</v>
      </c>
      <c r="HQN3236" s="112" t="s">
        <v>13</v>
      </c>
      <c r="HQO3236" s="235" t="s">
        <v>189</v>
      </c>
      <c r="HQP3236" s="112" t="s">
        <v>0</v>
      </c>
      <c r="HQQ3236" s="112" t="s">
        <v>1</v>
      </c>
      <c r="HQR3236" s="112" t="s">
        <v>2</v>
      </c>
      <c r="HQS3236" s="112" t="s">
        <v>3</v>
      </c>
      <c r="HQT3236" s="112" t="s">
        <v>50</v>
      </c>
      <c r="HQU3236" s="112" t="s">
        <v>52</v>
      </c>
      <c r="HQV3236" s="112" t="s">
        <v>13</v>
      </c>
      <c r="HQW3236" s="235" t="s">
        <v>189</v>
      </c>
      <c r="HQX3236" s="112" t="s">
        <v>0</v>
      </c>
      <c r="HQY3236" s="112" t="s">
        <v>1</v>
      </c>
      <c r="HQZ3236" s="112" t="s">
        <v>2</v>
      </c>
      <c r="HRA3236" s="112" t="s">
        <v>3</v>
      </c>
      <c r="HRB3236" s="112" t="s">
        <v>50</v>
      </c>
      <c r="HRC3236" s="112" t="s">
        <v>52</v>
      </c>
      <c r="HRD3236" s="112" t="s">
        <v>13</v>
      </c>
      <c r="HRE3236" s="235" t="s">
        <v>189</v>
      </c>
      <c r="HRF3236" s="112" t="s">
        <v>0</v>
      </c>
      <c r="HRG3236" s="112" t="s">
        <v>1</v>
      </c>
      <c r="HRH3236" s="112" t="s">
        <v>2</v>
      </c>
      <c r="HRI3236" s="112" t="s">
        <v>3</v>
      </c>
      <c r="HRJ3236" s="112" t="s">
        <v>50</v>
      </c>
      <c r="HRK3236" s="112" t="s">
        <v>52</v>
      </c>
      <c r="HRL3236" s="112" t="s">
        <v>13</v>
      </c>
      <c r="HRM3236" s="235" t="s">
        <v>189</v>
      </c>
      <c r="HRN3236" s="112" t="s">
        <v>0</v>
      </c>
      <c r="HRO3236" s="112" t="s">
        <v>1</v>
      </c>
      <c r="HRP3236" s="112" t="s">
        <v>2</v>
      </c>
      <c r="HRQ3236" s="112" t="s">
        <v>3</v>
      </c>
      <c r="HRR3236" s="112" t="s">
        <v>50</v>
      </c>
      <c r="HRS3236" s="112" t="s">
        <v>52</v>
      </c>
      <c r="HRT3236" s="112" t="s">
        <v>13</v>
      </c>
      <c r="HRU3236" s="235" t="s">
        <v>189</v>
      </c>
      <c r="HRV3236" s="112" t="s">
        <v>0</v>
      </c>
      <c r="HRW3236" s="112" t="s">
        <v>1</v>
      </c>
      <c r="HRX3236" s="112" t="s">
        <v>2</v>
      </c>
      <c r="HRY3236" s="112" t="s">
        <v>3</v>
      </c>
      <c r="HRZ3236" s="112" t="s">
        <v>50</v>
      </c>
      <c r="HSA3236" s="112" t="s">
        <v>52</v>
      </c>
      <c r="HSB3236" s="112" t="s">
        <v>13</v>
      </c>
      <c r="HSC3236" s="235" t="s">
        <v>189</v>
      </c>
      <c r="HSD3236" s="112" t="s">
        <v>0</v>
      </c>
      <c r="HSE3236" s="112" t="s">
        <v>1</v>
      </c>
      <c r="HSF3236" s="112" t="s">
        <v>2</v>
      </c>
      <c r="HSG3236" s="112" t="s">
        <v>3</v>
      </c>
      <c r="HSH3236" s="112" t="s">
        <v>50</v>
      </c>
      <c r="HSI3236" s="112" t="s">
        <v>52</v>
      </c>
      <c r="HSJ3236" s="112" t="s">
        <v>13</v>
      </c>
      <c r="HSK3236" s="235" t="s">
        <v>189</v>
      </c>
      <c r="HSL3236" s="112" t="s">
        <v>0</v>
      </c>
      <c r="HSM3236" s="112" t="s">
        <v>1</v>
      </c>
      <c r="HSN3236" s="112" t="s">
        <v>2</v>
      </c>
      <c r="HSO3236" s="112" t="s">
        <v>3</v>
      </c>
      <c r="HSP3236" s="112" t="s">
        <v>50</v>
      </c>
      <c r="HSQ3236" s="112" t="s">
        <v>52</v>
      </c>
      <c r="HSR3236" s="112" t="s">
        <v>13</v>
      </c>
      <c r="HSS3236" s="235" t="s">
        <v>189</v>
      </c>
      <c r="HST3236" s="112" t="s">
        <v>0</v>
      </c>
      <c r="HSU3236" s="112" t="s">
        <v>1</v>
      </c>
      <c r="HSV3236" s="112" t="s">
        <v>2</v>
      </c>
      <c r="HSW3236" s="112" t="s">
        <v>3</v>
      </c>
      <c r="HSX3236" s="112" t="s">
        <v>50</v>
      </c>
      <c r="HSY3236" s="112" t="s">
        <v>52</v>
      </c>
      <c r="HSZ3236" s="112" t="s">
        <v>13</v>
      </c>
      <c r="HTA3236" s="235" t="s">
        <v>189</v>
      </c>
      <c r="HTB3236" s="112" t="s">
        <v>0</v>
      </c>
      <c r="HTC3236" s="112" t="s">
        <v>1</v>
      </c>
      <c r="HTD3236" s="112" t="s">
        <v>2</v>
      </c>
      <c r="HTE3236" s="112" t="s">
        <v>3</v>
      </c>
      <c r="HTF3236" s="112" t="s">
        <v>50</v>
      </c>
      <c r="HTG3236" s="112" t="s">
        <v>52</v>
      </c>
      <c r="HTH3236" s="112" t="s">
        <v>13</v>
      </c>
      <c r="HTI3236" s="235" t="s">
        <v>189</v>
      </c>
      <c r="HTJ3236" s="112" t="s">
        <v>0</v>
      </c>
      <c r="HTK3236" s="112" t="s">
        <v>1</v>
      </c>
      <c r="HTL3236" s="112" t="s">
        <v>2</v>
      </c>
      <c r="HTM3236" s="112" t="s">
        <v>3</v>
      </c>
      <c r="HTN3236" s="112" t="s">
        <v>50</v>
      </c>
      <c r="HTO3236" s="112" t="s">
        <v>52</v>
      </c>
      <c r="HTP3236" s="112" t="s">
        <v>13</v>
      </c>
      <c r="HTQ3236" s="235" t="s">
        <v>189</v>
      </c>
      <c r="HTR3236" s="112" t="s">
        <v>0</v>
      </c>
      <c r="HTS3236" s="112" t="s">
        <v>1</v>
      </c>
      <c r="HTT3236" s="112" t="s">
        <v>2</v>
      </c>
      <c r="HTU3236" s="112" t="s">
        <v>3</v>
      </c>
      <c r="HTV3236" s="112" t="s">
        <v>50</v>
      </c>
      <c r="HTW3236" s="112" t="s">
        <v>52</v>
      </c>
      <c r="HTX3236" s="112" t="s">
        <v>13</v>
      </c>
      <c r="HTY3236" s="235" t="s">
        <v>189</v>
      </c>
      <c r="HTZ3236" s="112" t="s">
        <v>0</v>
      </c>
      <c r="HUA3236" s="112" t="s">
        <v>1</v>
      </c>
      <c r="HUB3236" s="112" t="s">
        <v>2</v>
      </c>
      <c r="HUC3236" s="112" t="s">
        <v>3</v>
      </c>
      <c r="HUD3236" s="112" t="s">
        <v>50</v>
      </c>
      <c r="HUE3236" s="112" t="s">
        <v>52</v>
      </c>
      <c r="HUF3236" s="112" t="s">
        <v>13</v>
      </c>
      <c r="HUG3236" s="235" t="s">
        <v>189</v>
      </c>
      <c r="HUH3236" s="112" t="s">
        <v>0</v>
      </c>
      <c r="HUI3236" s="112" t="s">
        <v>1</v>
      </c>
      <c r="HUJ3236" s="112" t="s">
        <v>2</v>
      </c>
      <c r="HUK3236" s="112" t="s">
        <v>3</v>
      </c>
      <c r="HUL3236" s="112" t="s">
        <v>50</v>
      </c>
      <c r="HUM3236" s="112" t="s">
        <v>52</v>
      </c>
      <c r="HUN3236" s="112" t="s">
        <v>13</v>
      </c>
      <c r="HUO3236" s="235" t="s">
        <v>189</v>
      </c>
      <c r="HUP3236" s="112" t="s">
        <v>0</v>
      </c>
      <c r="HUQ3236" s="112" t="s">
        <v>1</v>
      </c>
      <c r="HUR3236" s="112" t="s">
        <v>2</v>
      </c>
      <c r="HUS3236" s="112" t="s">
        <v>3</v>
      </c>
      <c r="HUT3236" s="112" t="s">
        <v>50</v>
      </c>
      <c r="HUU3236" s="112" t="s">
        <v>52</v>
      </c>
      <c r="HUV3236" s="112" t="s">
        <v>13</v>
      </c>
      <c r="HUW3236" s="235" t="s">
        <v>189</v>
      </c>
      <c r="HUX3236" s="112" t="s">
        <v>0</v>
      </c>
      <c r="HUY3236" s="112" t="s">
        <v>1</v>
      </c>
      <c r="HUZ3236" s="112" t="s">
        <v>2</v>
      </c>
      <c r="HVA3236" s="112" t="s">
        <v>3</v>
      </c>
      <c r="HVB3236" s="112" t="s">
        <v>50</v>
      </c>
      <c r="HVC3236" s="112" t="s">
        <v>52</v>
      </c>
      <c r="HVD3236" s="112" t="s">
        <v>13</v>
      </c>
      <c r="HVE3236" s="235" t="s">
        <v>189</v>
      </c>
      <c r="HVF3236" s="112" t="s">
        <v>0</v>
      </c>
      <c r="HVG3236" s="112" t="s">
        <v>1</v>
      </c>
      <c r="HVH3236" s="112" t="s">
        <v>2</v>
      </c>
      <c r="HVI3236" s="112" t="s">
        <v>3</v>
      </c>
      <c r="HVJ3236" s="112" t="s">
        <v>50</v>
      </c>
      <c r="HVK3236" s="112" t="s">
        <v>52</v>
      </c>
      <c r="HVL3236" s="112" t="s">
        <v>13</v>
      </c>
      <c r="HVM3236" s="235" t="s">
        <v>189</v>
      </c>
      <c r="HVN3236" s="112" t="s">
        <v>0</v>
      </c>
      <c r="HVO3236" s="112" t="s">
        <v>1</v>
      </c>
      <c r="HVP3236" s="112" t="s">
        <v>2</v>
      </c>
      <c r="HVQ3236" s="112" t="s">
        <v>3</v>
      </c>
      <c r="HVR3236" s="112" t="s">
        <v>50</v>
      </c>
      <c r="HVS3236" s="112" t="s">
        <v>52</v>
      </c>
      <c r="HVT3236" s="112" t="s">
        <v>13</v>
      </c>
      <c r="HVU3236" s="235" t="s">
        <v>189</v>
      </c>
      <c r="HVV3236" s="112" t="s">
        <v>0</v>
      </c>
      <c r="HVW3236" s="112" t="s">
        <v>1</v>
      </c>
      <c r="HVX3236" s="112" t="s">
        <v>2</v>
      </c>
      <c r="HVY3236" s="112" t="s">
        <v>3</v>
      </c>
      <c r="HVZ3236" s="112" t="s">
        <v>50</v>
      </c>
      <c r="HWA3236" s="112" t="s">
        <v>52</v>
      </c>
      <c r="HWB3236" s="112" t="s">
        <v>13</v>
      </c>
      <c r="HWC3236" s="235" t="s">
        <v>189</v>
      </c>
      <c r="HWD3236" s="112" t="s">
        <v>0</v>
      </c>
      <c r="HWE3236" s="112" t="s">
        <v>1</v>
      </c>
      <c r="HWF3236" s="112" t="s">
        <v>2</v>
      </c>
      <c r="HWG3236" s="112" t="s">
        <v>3</v>
      </c>
      <c r="HWH3236" s="112" t="s">
        <v>50</v>
      </c>
      <c r="HWI3236" s="112" t="s">
        <v>52</v>
      </c>
      <c r="HWJ3236" s="112" t="s">
        <v>13</v>
      </c>
      <c r="HWK3236" s="235" t="s">
        <v>189</v>
      </c>
      <c r="HWL3236" s="112" t="s">
        <v>0</v>
      </c>
      <c r="HWM3236" s="112" t="s">
        <v>1</v>
      </c>
      <c r="HWN3236" s="112" t="s">
        <v>2</v>
      </c>
      <c r="HWO3236" s="112" t="s">
        <v>3</v>
      </c>
      <c r="HWP3236" s="112" t="s">
        <v>50</v>
      </c>
      <c r="HWQ3236" s="112" t="s">
        <v>52</v>
      </c>
      <c r="HWR3236" s="112" t="s">
        <v>13</v>
      </c>
      <c r="HWS3236" s="235" t="s">
        <v>189</v>
      </c>
      <c r="HWT3236" s="112" t="s">
        <v>0</v>
      </c>
      <c r="HWU3236" s="112" t="s">
        <v>1</v>
      </c>
      <c r="HWV3236" s="112" t="s">
        <v>2</v>
      </c>
      <c r="HWW3236" s="112" t="s">
        <v>3</v>
      </c>
      <c r="HWX3236" s="112" t="s">
        <v>50</v>
      </c>
      <c r="HWY3236" s="112" t="s">
        <v>52</v>
      </c>
      <c r="HWZ3236" s="112" t="s">
        <v>13</v>
      </c>
      <c r="HXA3236" s="235" t="s">
        <v>189</v>
      </c>
      <c r="HXB3236" s="112" t="s">
        <v>0</v>
      </c>
      <c r="HXC3236" s="112" t="s">
        <v>1</v>
      </c>
      <c r="HXD3236" s="112" t="s">
        <v>2</v>
      </c>
      <c r="HXE3236" s="112" t="s">
        <v>3</v>
      </c>
      <c r="HXF3236" s="112" t="s">
        <v>50</v>
      </c>
      <c r="HXG3236" s="112" t="s">
        <v>52</v>
      </c>
      <c r="HXH3236" s="112" t="s">
        <v>13</v>
      </c>
      <c r="HXI3236" s="235" t="s">
        <v>189</v>
      </c>
      <c r="HXJ3236" s="112" t="s">
        <v>0</v>
      </c>
      <c r="HXK3236" s="112" t="s">
        <v>1</v>
      </c>
      <c r="HXL3236" s="112" t="s">
        <v>2</v>
      </c>
      <c r="HXM3236" s="112" t="s">
        <v>3</v>
      </c>
      <c r="HXN3236" s="112" t="s">
        <v>50</v>
      </c>
      <c r="HXO3236" s="112" t="s">
        <v>52</v>
      </c>
      <c r="HXP3236" s="112" t="s">
        <v>13</v>
      </c>
      <c r="HXQ3236" s="235" t="s">
        <v>189</v>
      </c>
      <c r="HXR3236" s="112" t="s">
        <v>0</v>
      </c>
      <c r="HXS3236" s="112" t="s">
        <v>1</v>
      </c>
      <c r="HXT3236" s="112" t="s">
        <v>2</v>
      </c>
      <c r="HXU3236" s="112" t="s">
        <v>3</v>
      </c>
      <c r="HXV3236" s="112" t="s">
        <v>50</v>
      </c>
      <c r="HXW3236" s="112" t="s">
        <v>52</v>
      </c>
      <c r="HXX3236" s="112" t="s">
        <v>13</v>
      </c>
      <c r="HXY3236" s="235" t="s">
        <v>189</v>
      </c>
      <c r="HXZ3236" s="112" t="s">
        <v>0</v>
      </c>
      <c r="HYA3236" s="112" t="s">
        <v>1</v>
      </c>
      <c r="HYB3236" s="112" t="s">
        <v>2</v>
      </c>
      <c r="HYC3236" s="112" t="s">
        <v>3</v>
      </c>
      <c r="HYD3236" s="112" t="s">
        <v>50</v>
      </c>
      <c r="HYE3236" s="112" t="s">
        <v>52</v>
      </c>
      <c r="HYF3236" s="112" t="s">
        <v>13</v>
      </c>
      <c r="HYG3236" s="235" t="s">
        <v>189</v>
      </c>
      <c r="HYH3236" s="112" t="s">
        <v>0</v>
      </c>
      <c r="HYI3236" s="112" t="s">
        <v>1</v>
      </c>
      <c r="HYJ3236" s="112" t="s">
        <v>2</v>
      </c>
      <c r="HYK3236" s="112" t="s">
        <v>3</v>
      </c>
      <c r="HYL3236" s="112" t="s">
        <v>50</v>
      </c>
      <c r="HYM3236" s="112" t="s">
        <v>52</v>
      </c>
      <c r="HYN3236" s="112" t="s">
        <v>13</v>
      </c>
      <c r="HYO3236" s="235" t="s">
        <v>189</v>
      </c>
      <c r="HYP3236" s="112" t="s">
        <v>0</v>
      </c>
      <c r="HYQ3236" s="112" t="s">
        <v>1</v>
      </c>
      <c r="HYR3236" s="112" t="s">
        <v>2</v>
      </c>
      <c r="HYS3236" s="112" t="s">
        <v>3</v>
      </c>
      <c r="HYT3236" s="112" t="s">
        <v>50</v>
      </c>
      <c r="HYU3236" s="112" t="s">
        <v>52</v>
      </c>
      <c r="HYV3236" s="112" t="s">
        <v>13</v>
      </c>
      <c r="HYW3236" s="235" t="s">
        <v>189</v>
      </c>
      <c r="HYX3236" s="112" t="s">
        <v>0</v>
      </c>
      <c r="HYY3236" s="112" t="s">
        <v>1</v>
      </c>
      <c r="HYZ3236" s="112" t="s">
        <v>2</v>
      </c>
      <c r="HZA3236" s="112" t="s">
        <v>3</v>
      </c>
      <c r="HZB3236" s="112" t="s">
        <v>50</v>
      </c>
      <c r="HZC3236" s="112" t="s">
        <v>52</v>
      </c>
      <c r="HZD3236" s="112" t="s">
        <v>13</v>
      </c>
      <c r="HZE3236" s="235" t="s">
        <v>189</v>
      </c>
      <c r="HZF3236" s="112" t="s">
        <v>0</v>
      </c>
      <c r="HZG3236" s="112" t="s">
        <v>1</v>
      </c>
      <c r="HZH3236" s="112" t="s">
        <v>2</v>
      </c>
      <c r="HZI3236" s="112" t="s">
        <v>3</v>
      </c>
      <c r="HZJ3236" s="112" t="s">
        <v>50</v>
      </c>
      <c r="HZK3236" s="112" t="s">
        <v>52</v>
      </c>
      <c r="HZL3236" s="112" t="s">
        <v>13</v>
      </c>
      <c r="HZM3236" s="235" t="s">
        <v>189</v>
      </c>
      <c r="HZN3236" s="112" t="s">
        <v>0</v>
      </c>
      <c r="HZO3236" s="112" t="s">
        <v>1</v>
      </c>
      <c r="HZP3236" s="112" t="s">
        <v>2</v>
      </c>
      <c r="HZQ3236" s="112" t="s">
        <v>3</v>
      </c>
      <c r="HZR3236" s="112" t="s">
        <v>50</v>
      </c>
      <c r="HZS3236" s="112" t="s">
        <v>52</v>
      </c>
      <c r="HZT3236" s="112" t="s">
        <v>13</v>
      </c>
      <c r="HZU3236" s="235" t="s">
        <v>189</v>
      </c>
      <c r="HZV3236" s="112" t="s">
        <v>0</v>
      </c>
      <c r="HZW3236" s="112" t="s">
        <v>1</v>
      </c>
      <c r="HZX3236" s="112" t="s">
        <v>2</v>
      </c>
      <c r="HZY3236" s="112" t="s">
        <v>3</v>
      </c>
      <c r="HZZ3236" s="112" t="s">
        <v>50</v>
      </c>
      <c r="IAA3236" s="112" t="s">
        <v>52</v>
      </c>
      <c r="IAB3236" s="112" t="s">
        <v>13</v>
      </c>
      <c r="IAC3236" s="235" t="s">
        <v>189</v>
      </c>
      <c r="IAD3236" s="112" t="s">
        <v>0</v>
      </c>
      <c r="IAE3236" s="112" t="s">
        <v>1</v>
      </c>
      <c r="IAF3236" s="112" t="s">
        <v>2</v>
      </c>
      <c r="IAG3236" s="112" t="s">
        <v>3</v>
      </c>
      <c r="IAH3236" s="112" t="s">
        <v>50</v>
      </c>
      <c r="IAI3236" s="112" t="s">
        <v>52</v>
      </c>
      <c r="IAJ3236" s="112" t="s">
        <v>13</v>
      </c>
      <c r="IAK3236" s="235" t="s">
        <v>189</v>
      </c>
      <c r="IAL3236" s="112" t="s">
        <v>0</v>
      </c>
      <c r="IAM3236" s="112" t="s">
        <v>1</v>
      </c>
      <c r="IAN3236" s="112" t="s">
        <v>2</v>
      </c>
      <c r="IAO3236" s="112" t="s">
        <v>3</v>
      </c>
      <c r="IAP3236" s="112" t="s">
        <v>50</v>
      </c>
      <c r="IAQ3236" s="112" t="s">
        <v>52</v>
      </c>
      <c r="IAR3236" s="112" t="s">
        <v>13</v>
      </c>
      <c r="IAS3236" s="235" t="s">
        <v>189</v>
      </c>
      <c r="IAT3236" s="112" t="s">
        <v>0</v>
      </c>
      <c r="IAU3236" s="112" t="s">
        <v>1</v>
      </c>
      <c r="IAV3236" s="112" t="s">
        <v>2</v>
      </c>
      <c r="IAW3236" s="112" t="s">
        <v>3</v>
      </c>
      <c r="IAX3236" s="112" t="s">
        <v>50</v>
      </c>
      <c r="IAY3236" s="112" t="s">
        <v>52</v>
      </c>
      <c r="IAZ3236" s="112" t="s">
        <v>13</v>
      </c>
      <c r="IBA3236" s="235" t="s">
        <v>189</v>
      </c>
      <c r="IBB3236" s="112" t="s">
        <v>0</v>
      </c>
      <c r="IBC3236" s="112" t="s">
        <v>1</v>
      </c>
      <c r="IBD3236" s="112" t="s">
        <v>2</v>
      </c>
      <c r="IBE3236" s="112" t="s">
        <v>3</v>
      </c>
      <c r="IBF3236" s="112" t="s">
        <v>50</v>
      </c>
      <c r="IBG3236" s="112" t="s">
        <v>52</v>
      </c>
      <c r="IBH3236" s="112" t="s">
        <v>13</v>
      </c>
      <c r="IBI3236" s="235" t="s">
        <v>189</v>
      </c>
      <c r="IBJ3236" s="112" t="s">
        <v>0</v>
      </c>
      <c r="IBK3236" s="112" t="s">
        <v>1</v>
      </c>
      <c r="IBL3236" s="112" t="s">
        <v>2</v>
      </c>
      <c r="IBM3236" s="112" t="s">
        <v>3</v>
      </c>
      <c r="IBN3236" s="112" t="s">
        <v>50</v>
      </c>
      <c r="IBO3236" s="112" t="s">
        <v>52</v>
      </c>
      <c r="IBP3236" s="112" t="s">
        <v>13</v>
      </c>
      <c r="IBQ3236" s="235" t="s">
        <v>189</v>
      </c>
      <c r="IBR3236" s="112" t="s">
        <v>0</v>
      </c>
      <c r="IBS3236" s="112" t="s">
        <v>1</v>
      </c>
      <c r="IBT3236" s="112" t="s">
        <v>2</v>
      </c>
      <c r="IBU3236" s="112" t="s">
        <v>3</v>
      </c>
      <c r="IBV3236" s="112" t="s">
        <v>50</v>
      </c>
      <c r="IBW3236" s="112" t="s">
        <v>52</v>
      </c>
      <c r="IBX3236" s="112" t="s">
        <v>13</v>
      </c>
      <c r="IBY3236" s="235" t="s">
        <v>189</v>
      </c>
      <c r="IBZ3236" s="112" t="s">
        <v>0</v>
      </c>
      <c r="ICA3236" s="112" t="s">
        <v>1</v>
      </c>
      <c r="ICB3236" s="112" t="s">
        <v>2</v>
      </c>
      <c r="ICC3236" s="112" t="s">
        <v>3</v>
      </c>
      <c r="ICD3236" s="112" t="s">
        <v>50</v>
      </c>
      <c r="ICE3236" s="112" t="s">
        <v>52</v>
      </c>
      <c r="ICF3236" s="112" t="s">
        <v>13</v>
      </c>
      <c r="ICG3236" s="235" t="s">
        <v>189</v>
      </c>
      <c r="ICH3236" s="112" t="s">
        <v>0</v>
      </c>
      <c r="ICI3236" s="112" t="s">
        <v>1</v>
      </c>
      <c r="ICJ3236" s="112" t="s">
        <v>2</v>
      </c>
      <c r="ICK3236" s="112" t="s">
        <v>3</v>
      </c>
      <c r="ICL3236" s="112" t="s">
        <v>50</v>
      </c>
      <c r="ICM3236" s="112" t="s">
        <v>52</v>
      </c>
      <c r="ICN3236" s="112" t="s">
        <v>13</v>
      </c>
      <c r="ICO3236" s="235" t="s">
        <v>189</v>
      </c>
      <c r="ICP3236" s="112" t="s">
        <v>0</v>
      </c>
      <c r="ICQ3236" s="112" t="s">
        <v>1</v>
      </c>
      <c r="ICR3236" s="112" t="s">
        <v>2</v>
      </c>
      <c r="ICS3236" s="112" t="s">
        <v>3</v>
      </c>
      <c r="ICT3236" s="112" t="s">
        <v>50</v>
      </c>
      <c r="ICU3236" s="112" t="s">
        <v>52</v>
      </c>
      <c r="ICV3236" s="112" t="s">
        <v>13</v>
      </c>
      <c r="ICW3236" s="235" t="s">
        <v>189</v>
      </c>
      <c r="ICX3236" s="112" t="s">
        <v>0</v>
      </c>
      <c r="ICY3236" s="112" t="s">
        <v>1</v>
      </c>
      <c r="ICZ3236" s="112" t="s">
        <v>2</v>
      </c>
      <c r="IDA3236" s="112" t="s">
        <v>3</v>
      </c>
      <c r="IDB3236" s="112" t="s">
        <v>50</v>
      </c>
      <c r="IDC3236" s="112" t="s">
        <v>52</v>
      </c>
      <c r="IDD3236" s="112" t="s">
        <v>13</v>
      </c>
      <c r="IDE3236" s="235" t="s">
        <v>189</v>
      </c>
      <c r="IDF3236" s="112" t="s">
        <v>0</v>
      </c>
      <c r="IDG3236" s="112" t="s">
        <v>1</v>
      </c>
      <c r="IDH3236" s="112" t="s">
        <v>2</v>
      </c>
      <c r="IDI3236" s="112" t="s">
        <v>3</v>
      </c>
      <c r="IDJ3236" s="112" t="s">
        <v>50</v>
      </c>
      <c r="IDK3236" s="112" t="s">
        <v>52</v>
      </c>
      <c r="IDL3236" s="112" t="s">
        <v>13</v>
      </c>
      <c r="IDM3236" s="235" t="s">
        <v>189</v>
      </c>
      <c r="IDN3236" s="112" t="s">
        <v>0</v>
      </c>
      <c r="IDO3236" s="112" t="s">
        <v>1</v>
      </c>
      <c r="IDP3236" s="112" t="s">
        <v>2</v>
      </c>
      <c r="IDQ3236" s="112" t="s">
        <v>3</v>
      </c>
      <c r="IDR3236" s="112" t="s">
        <v>50</v>
      </c>
      <c r="IDS3236" s="112" t="s">
        <v>52</v>
      </c>
      <c r="IDT3236" s="112" t="s">
        <v>13</v>
      </c>
      <c r="IDU3236" s="235" t="s">
        <v>189</v>
      </c>
      <c r="IDV3236" s="112" t="s">
        <v>0</v>
      </c>
      <c r="IDW3236" s="112" t="s">
        <v>1</v>
      </c>
      <c r="IDX3236" s="112" t="s">
        <v>2</v>
      </c>
      <c r="IDY3236" s="112" t="s">
        <v>3</v>
      </c>
      <c r="IDZ3236" s="112" t="s">
        <v>50</v>
      </c>
      <c r="IEA3236" s="112" t="s">
        <v>52</v>
      </c>
      <c r="IEB3236" s="112" t="s">
        <v>13</v>
      </c>
      <c r="IEC3236" s="235" t="s">
        <v>189</v>
      </c>
      <c r="IED3236" s="112" t="s">
        <v>0</v>
      </c>
      <c r="IEE3236" s="112" t="s">
        <v>1</v>
      </c>
      <c r="IEF3236" s="112" t="s">
        <v>2</v>
      </c>
      <c r="IEG3236" s="112" t="s">
        <v>3</v>
      </c>
      <c r="IEH3236" s="112" t="s">
        <v>50</v>
      </c>
      <c r="IEI3236" s="112" t="s">
        <v>52</v>
      </c>
      <c r="IEJ3236" s="112" t="s">
        <v>13</v>
      </c>
      <c r="IEK3236" s="235" t="s">
        <v>189</v>
      </c>
      <c r="IEL3236" s="112" t="s">
        <v>0</v>
      </c>
      <c r="IEM3236" s="112" t="s">
        <v>1</v>
      </c>
      <c r="IEN3236" s="112" t="s">
        <v>2</v>
      </c>
      <c r="IEO3236" s="112" t="s">
        <v>3</v>
      </c>
      <c r="IEP3236" s="112" t="s">
        <v>50</v>
      </c>
      <c r="IEQ3236" s="112" t="s">
        <v>52</v>
      </c>
      <c r="IER3236" s="112" t="s">
        <v>13</v>
      </c>
      <c r="IES3236" s="235" t="s">
        <v>189</v>
      </c>
      <c r="IET3236" s="112" t="s">
        <v>0</v>
      </c>
      <c r="IEU3236" s="112" t="s">
        <v>1</v>
      </c>
      <c r="IEV3236" s="112" t="s">
        <v>2</v>
      </c>
      <c r="IEW3236" s="112" t="s">
        <v>3</v>
      </c>
      <c r="IEX3236" s="112" t="s">
        <v>50</v>
      </c>
      <c r="IEY3236" s="112" t="s">
        <v>52</v>
      </c>
      <c r="IEZ3236" s="112" t="s">
        <v>13</v>
      </c>
      <c r="IFA3236" s="235" t="s">
        <v>189</v>
      </c>
      <c r="IFB3236" s="112" t="s">
        <v>0</v>
      </c>
      <c r="IFC3236" s="112" t="s">
        <v>1</v>
      </c>
      <c r="IFD3236" s="112" t="s">
        <v>2</v>
      </c>
      <c r="IFE3236" s="112" t="s">
        <v>3</v>
      </c>
      <c r="IFF3236" s="112" t="s">
        <v>50</v>
      </c>
      <c r="IFG3236" s="112" t="s">
        <v>52</v>
      </c>
      <c r="IFH3236" s="112" t="s">
        <v>13</v>
      </c>
      <c r="IFI3236" s="235" t="s">
        <v>189</v>
      </c>
      <c r="IFJ3236" s="112" t="s">
        <v>0</v>
      </c>
      <c r="IFK3236" s="112" t="s">
        <v>1</v>
      </c>
      <c r="IFL3236" s="112" t="s">
        <v>2</v>
      </c>
      <c r="IFM3236" s="112" t="s">
        <v>3</v>
      </c>
      <c r="IFN3236" s="112" t="s">
        <v>50</v>
      </c>
      <c r="IFO3236" s="112" t="s">
        <v>52</v>
      </c>
      <c r="IFP3236" s="112" t="s">
        <v>13</v>
      </c>
      <c r="IFQ3236" s="235" t="s">
        <v>189</v>
      </c>
      <c r="IFR3236" s="112" t="s">
        <v>0</v>
      </c>
      <c r="IFS3236" s="112" t="s">
        <v>1</v>
      </c>
      <c r="IFT3236" s="112" t="s">
        <v>2</v>
      </c>
      <c r="IFU3236" s="112" t="s">
        <v>3</v>
      </c>
      <c r="IFV3236" s="112" t="s">
        <v>50</v>
      </c>
      <c r="IFW3236" s="112" t="s">
        <v>52</v>
      </c>
      <c r="IFX3236" s="112" t="s">
        <v>13</v>
      </c>
      <c r="IFY3236" s="235" t="s">
        <v>189</v>
      </c>
      <c r="IFZ3236" s="112" t="s">
        <v>0</v>
      </c>
      <c r="IGA3236" s="112" t="s">
        <v>1</v>
      </c>
      <c r="IGB3236" s="112" t="s">
        <v>2</v>
      </c>
      <c r="IGC3236" s="112" t="s">
        <v>3</v>
      </c>
      <c r="IGD3236" s="112" t="s">
        <v>50</v>
      </c>
      <c r="IGE3236" s="112" t="s">
        <v>52</v>
      </c>
      <c r="IGF3236" s="112" t="s">
        <v>13</v>
      </c>
      <c r="IGG3236" s="235" t="s">
        <v>189</v>
      </c>
      <c r="IGH3236" s="112" t="s">
        <v>0</v>
      </c>
      <c r="IGI3236" s="112" t="s">
        <v>1</v>
      </c>
      <c r="IGJ3236" s="112" t="s">
        <v>2</v>
      </c>
      <c r="IGK3236" s="112" t="s">
        <v>3</v>
      </c>
      <c r="IGL3236" s="112" t="s">
        <v>50</v>
      </c>
      <c r="IGM3236" s="112" t="s">
        <v>52</v>
      </c>
      <c r="IGN3236" s="112" t="s">
        <v>13</v>
      </c>
      <c r="IGO3236" s="235" t="s">
        <v>189</v>
      </c>
      <c r="IGP3236" s="112" t="s">
        <v>0</v>
      </c>
      <c r="IGQ3236" s="112" t="s">
        <v>1</v>
      </c>
      <c r="IGR3236" s="112" t="s">
        <v>2</v>
      </c>
      <c r="IGS3236" s="112" t="s">
        <v>3</v>
      </c>
      <c r="IGT3236" s="112" t="s">
        <v>50</v>
      </c>
      <c r="IGU3236" s="112" t="s">
        <v>52</v>
      </c>
      <c r="IGV3236" s="112" t="s">
        <v>13</v>
      </c>
      <c r="IGW3236" s="235" t="s">
        <v>189</v>
      </c>
      <c r="IGX3236" s="112" t="s">
        <v>0</v>
      </c>
      <c r="IGY3236" s="112" t="s">
        <v>1</v>
      </c>
      <c r="IGZ3236" s="112" t="s">
        <v>2</v>
      </c>
      <c r="IHA3236" s="112" t="s">
        <v>3</v>
      </c>
      <c r="IHB3236" s="112" t="s">
        <v>50</v>
      </c>
      <c r="IHC3236" s="112" t="s">
        <v>52</v>
      </c>
      <c r="IHD3236" s="112" t="s">
        <v>13</v>
      </c>
      <c r="IHE3236" s="235" t="s">
        <v>189</v>
      </c>
      <c r="IHF3236" s="112" t="s">
        <v>0</v>
      </c>
      <c r="IHG3236" s="112" t="s">
        <v>1</v>
      </c>
      <c r="IHH3236" s="112" t="s">
        <v>2</v>
      </c>
      <c r="IHI3236" s="112" t="s">
        <v>3</v>
      </c>
      <c r="IHJ3236" s="112" t="s">
        <v>50</v>
      </c>
      <c r="IHK3236" s="112" t="s">
        <v>52</v>
      </c>
      <c r="IHL3236" s="112" t="s">
        <v>13</v>
      </c>
      <c r="IHM3236" s="235" t="s">
        <v>189</v>
      </c>
      <c r="IHN3236" s="112" t="s">
        <v>0</v>
      </c>
      <c r="IHO3236" s="112" t="s">
        <v>1</v>
      </c>
      <c r="IHP3236" s="112" t="s">
        <v>2</v>
      </c>
      <c r="IHQ3236" s="112" t="s">
        <v>3</v>
      </c>
      <c r="IHR3236" s="112" t="s">
        <v>50</v>
      </c>
      <c r="IHS3236" s="112" t="s">
        <v>52</v>
      </c>
      <c r="IHT3236" s="112" t="s">
        <v>13</v>
      </c>
      <c r="IHU3236" s="235" t="s">
        <v>189</v>
      </c>
      <c r="IHV3236" s="112" t="s">
        <v>0</v>
      </c>
      <c r="IHW3236" s="112" t="s">
        <v>1</v>
      </c>
      <c r="IHX3236" s="112" t="s">
        <v>2</v>
      </c>
      <c r="IHY3236" s="112" t="s">
        <v>3</v>
      </c>
      <c r="IHZ3236" s="112" t="s">
        <v>50</v>
      </c>
      <c r="IIA3236" s="112" t="s">
        <v>52</v>
      </c>
      <c r="IIB3236" s="112" t="s">
        <v>13</v>
      </c>
      <c r="IIC3236" s="235" t="s">
        <v>189</v>
      </c>
      <c r="IID3236" s="112" t="s">
        <v>0</v>
      </c>
      <c r="IIE3236" s="112" t="s">
        <v>1</v>
      </c>
      <c r="IIF3236" s="112" t="s">
        <v>2</v>
      </c>
      <c r="IIG3236" s="112" t="s">
        <v>3</v>
      </c>
      <c r="IIH3236" s="112" t="s">
        <v>50</v>
      </c>
      <c r="III3236" s="112" t="s">
        <v>52</v>
      </c>
      <c r="IIJ3236" s="112" t="s">
        <v>13</v>
      </c>
      <c r="IIK3236" s="235" t="s">
        <v>189</v>
      </c>
      <c r="IIL3236" s="112" t="s">
        <v>0</v>
      </c>
      <c r="IIM3236" s="112" t="s">
        <v>1</v>
      </c>
      <c r="IIN3236" s="112" t="s">
        <v>2</v>
      </c>
      <c r="IIO3236" s="112" t="s">
        <v>3</v>
      </c>
      <c r="IIP3236" s="112" t="s">
        <v>50</v>
      </c>
      <c r="IIQ3236" s="112" t="s">
        <v>52</v>
      </c>
      <c r="IIR3236" s="112" t="s">
        <v>13</v>
      </c>
      <c r="IIS3236" s="235" t="s">
        <v>189</v>
      </c>
      <c r="IIT3236" s="112" t="s">
        <v>0</v>
      </c>
      <c r="IIU3236" s="112" t="s">
        <v>1</v>
      </c>
      <c r="IIV3236" s="112" t="s">
        <v>2</v>
      </c>
      <c r="IIW3236" s="112" t="s">
        <v>3</v>
      </c>
      <c r="IIX3236" s="112" t="s">
        <v>50</v>
      </c>
      <c r="IIY3236" s="112" t="s">
        <v>52</v>
      </c>
      <c r="IIZ3236" s="112" t="s">
        <v>13</v>
      </c>
      <c r="IJA3236" s="235" t="s">
        <v>189</v>
      </c>
      <c r="IJB3236" s="112" t="s">
        <v>0</v>
      </c>
      <c r="IJC3236" s="112" t="s">
        <v>1</v>
      </c>
      <c r="IJD3236" s="112" t="s">
        <v>2</v>
      </c>
      <c r="IJE3236" s="112" t="s">
        <v>3</v>
      </c>
      <c r="IJF3236" s="112" t="s">
        <v>50</v>
      </c>
      <c r="IJG3236" s="112" t="s">
        <v>52</v>
      </c>
      <c r="IJH3236" s="112" t="s">
        <v>13</v>
      </c>
      <c r="IJI3236" s="235" t="s">
        <v>189</v>
      </c>
      <c r="IJJ3236" s="112" t="s">
        <v>0</v>
      </c>
      <c r="IJK3236" s="112" t="s">
        <v>1</v>
      </c>
      <c r="IJL3236" s="112" t="s">
        <v>2</v>
      </c>
      <c r="IJM3236" s="112" t="s">
        <v>3</v>
      </c>
      <c r="IJN3236" s="112" t="s">
        <v>50</v>
      </c>
      <c r="IJO3236" s="112" t="s">
        <v>52</v>
      </c>
      <c r="IJP3236" s="112" t="s">
        <v>13</v>
      </c>
      <c r="IJQ3236" s="235" t="s">
        <v>189</v>
      </c>
      <c r="IJR3236" s="112" t="s">
        <v>0</v>
      </c>
      <c r="IJS3236" s="112" t="s">
        <v>1</v>
      </c>
      <c r="IJT3236" s="112" t="s">
        <v>2</v>
      </c>
      <c r="IJU3236" s="112" t="s">
        <v>3</v>
      </c>
      <c r="IJV3236" s="112" t="s">
        <v>50</v>
      </c>
      <c r="IJW3236" s="112" t="s">
        <v>52</v>
      </c>
      <c r="IJX3236" s="112" t="s">
        <v>13</v>
      </c>
      <c r="IJY3236" s="235" t="s">
        <v>189</v>
      </c>
      <c r="IJZ3236" s="112" t="s">
        <v>0</v>
      </c>
      <c r="IKA3236" s="112" t="s">
        <v>1</v>
      </c>
      <c r="IKB3236" s="112" t="s">
        <v>2</v>
      </c>
      <c r="IKC3236" s="112" t="s">
        <v>3</v>
      </c>
      <c r="IKD3236" s="112" t="s">
        <v>50</v>
      </c>
      <c r="IKE3236" s="112" t="s">
        <v>52</v>
      </c>
      <c r="IKF3236" s="112" t="s">
        <v>13</v>
      </c>
      <c r="IKG3236" s="235" t="s">
        <v>189</v>
      </c>
      <c r="IKH3236" s="112" t="s">
        <v>0</v>
      </c>
      <c r="IKI3236" s="112" t="s">
        <v>1</v>
      </c>
      <c r="IKJ3236" s="112" t="s">
        <v>2</v>
      </c>
      <c r="IKK3236" s="112" t="s">
        <v>3</v>
      </c>
      <c r="IKL3236" s="112" t="s">
        <v>50</v>
      </c>
      <c r="IKM3236" s="112" t="s">
        <v>52</v>
      </c>
      <c r="IKN3236" s="112" t="s">
        <v>13</v>
      </c>
      <c r="IKO3236" s="235" t="s">
        <v>189</v>
      </c>
      <c r="IKP3236" s="112" t="s">
        <v>0</v>
      </c>
      <c r="IKQ3236" s="112" t="s">
        <v>1</v>
      </c>
      <c r="IKR3236" s="112" t="s">
        <v>2</v>
      </c>
      <c r="IKS3236" s="112" t="s">
        <v>3</v>
      </c>
      <c r="IKT3236" s="112" t="s">
        <v>50</v>
      </c>
      <c r="IKU3236" s="112" t="s">
        <v>52</v>
      </c>
      <c r="IKV3236" s="112" t="s">
        <v>13</v>
      </c>
      <c r="IKW3236" s="235" t="s">
        <v>189</v>
      </c>
      <c r="IKX3236" s="112" t="s">
        <v>0</v>
      </c>
      <c r="IKY3236" s="112" t="s">
        <v>1</v>
      </c>
      <c r="IKZ3236" s="112" t="s">
        <v>2</v>
      </c>
      <c r="ILA3236" s="112" t="s">
        <v>3</v>
      </c>
      <c r="ILB3236" s="112" t="s">
        <v>50</v>
      </c>
      <c r="ILC3236" s="112" t="s">
        <v>52</v>
      </c>
      <c r="ILD3236" s="112" t="s">
        <v>13</v>
      </c>
      <c r="ILE3236" s="235" t="s">
        <v>189</v>
      </c>
      <c r="ILF3236" s="112" t="s">
        <v>0</v>
      </c>
      <c r="ILG3236" s="112" t="s">
        <v>1</v>
      </c>
      <c r="ILH3236" s="112" t="s">
        <v>2</v>
      </c>
      <c r="ILI3236" s="112" t="s">
        <v>3</v>
      </c>
      <c r="ILJ3236" s="112" t="s">
        <v>50</v>
      </c>
      <c r="ILK3236" s="112" t="s">
        <v>52</v>
      </c>
      <c r="ILL3236" s="112" t="s">
        <v>13</v>
      </c>
      <c r="ILM3236" s="235" t="s">
        <v>189</v>
      </c>
      <c r="ILN3236" s="112" t="s">
        <v>0</v>
      </c>
      <c r="ILO3236" s="112" t="s">
        <v>1</v>
      </c>
      <c r="ILP3236" s="112" t="s">
        <v>2</v>
      </c>
      <c r="ILQ3236" s="112" t="s">
        <v>3</v>
      </c>
      <c r="ILR3236" s="112" t="s">
        <v>50</v>
      </c>
      <c r="ILS3236" s="112" t="s">
        <v>52</v>
      </c>
      <c r="ILT3236" s="112" t="s">
        <v>13</v>
      </c>
      <c r="ILU3236" s="235" t="s">
        <v>189</v>
      </c>
      <c r="ILV3236" s="112" t="s">
        <v>0</v>
      </c>
      <c r="ILW3236" s="112" t="s">
        <v>1</v>
      </c>
      <c r="ILX3236" s="112" t="s">
        <v>2</v>
      </c>
      <c r="ILY3236" s="112" t="s">
        <v>3</v>
      </c>
      <c r="ILZ3236" s="112" t="s">
        <v>50</v>
      </c>
      <c r="IMA3236" s="112" t="s">
        <v>52</v>
      </c>
      <c r="IMB3236" s="112" t="s">
        <v>13</v>
      </c>
      <c r="IMC3236" s="235" t="s">
        <v>189</v>
      </c>
      <c r="IMD3236" s="112" t="s">
        <v>0</v>
      </c>
      <c r="IME3236" s="112" t="s">
        <v>1</v>
      </c>
      <c r="IMF3236" s="112" t="s">
        <v>2</v>
      </c>
      <c r="IMG3236" s="112" t="s">
        <v>3</v>
      </c>
      <c r="IMH3236" s="112" t="s">
        <v>50</v>
      </c>
      <c r="IMI3236" s="112" t="s">
        <v>52</v>
      </c>
      <c r="IMJ3236" s="112" t="s">
        <v>13</v>
      </c>
      <c r="IMK3236" s="235" t="s">
        <v>189</v>
      </c>
      <c r="IML3236" s="112" t="s">
        <v>0</v>
      </c>
      <c r="IMM3236" s="112" t="s">
        <v>1</v>
      </c>
      <c r="IMN3236" s="112" t="s">
        <v>2</v>
      </c>
      <c r="IMO3236" s="112" t="s">
        <v>3</v>
      </c>
      <c r="IMP3236" s="112" t="s">
        <v>50</v>
      </c>
      <c r="IMQ3236" s="112" t="s">
        <v>52</v>
      </c>
      <c r="IMR3236" s="112" t="s">
        <v>13</v>
      </c>
      <c r="IMS3236" s="235" t="s">
        <v>189</v>
      </c>
      <c r="IMT3236" s="112" t="s">
        <v>0</v>
      </c>
      <c r="IMU3236" s="112" t="s">
        <v>1</v>
      </c>
      <c r="IMV3236" s="112" t="s">
        <v>2</v>
      </c>
      <c r="IMW3236" s="112" t="s">
        <v>3</v>
      </c>
      <c r="IMX3236" s="112" t="s">
        <v>50</v>
      </c>
      <c r="IMY3236" s="112" t="s">
        <v>52</v>
      </c>
      <c r="IMZ3236" s="112" t="s">
        <v>13</v>
      </c>
      <c r="INA3236" s="235" t="s">
        <v>189</v>
      </c>
      <c r="INB3236" s="112" t="s">
        <v>0</v>
      </c>
      <c r="INC3236" s="112" t="s">
        <v>1</v>
      </c>
      <c r="IND3236" s="112" t="s">
        <v>2</v>
      </c>
      <c r="INE3236" s="112" t="s">
        <v>3</v>
      </c>
      <c r="INF3236" s="112" t="s">
        <v>50</v>
      </c>
      <c r="ING3236" s="112" t="s">
        <v>52</v>
      </c>
      <c r="INH3236" s="112" t="s">
        <v>13</v>
      </c>
      <c r="INI3236" s="235" t="s">
        <v>189</v>
      </c>
      <c r="INJ3236" s="112" t="s">
        <v>0</v>
      </c>
      <c r="INK3236" s="112" t="s">
        <v>1</v>
      </c>
      <c r="INL3236" s="112" t="s">
        <v>2</v>
      </c>
      <c r="INM3236" s="112" t="s">
        <v>3</v>
      </c>
      <c r="INN3236" s="112" t="s">
        <v>50</v>
      </c>
      <c r="INO3236" s="112" t="s">
        <v>52</v>
      </c>
      <c r="INP3236" s="112" t="s">
        <v>13</v>
      </c>
      <c r="INQ3236" s="235" t="s">
        <v>189</v>
      </c>
      <c r="INR3236" s="112" t="s">
        <v>0</v>
      </c>
      <c r="INS3236" s="112" t="s">
        <v>1</v>
      </c>
      <c r="INT3236" s="112" t="s">
        <v>2</v>
      </c>
      <c r="INU3236" s="112" t="s">
        <v>3</v>
      </c>
      <c r="INV3236" s="112" t="s">
        <v>50</v>
      </c>
      <c r="INW3236" s="112" t="s">
        <v>52</v>
      </c>
      <c r="INX3236" s="112" t="s">
        <v>13</v>
      </c>
      <c r="INY3236" s="235" t="s">
        <v>189</v>
      </c>
      <c r="INZ3236" s="112" t="s">
        <v>0</v>
      </c>
      <c r="IOA3236" s="112" t="s">
        <v>1</v>
      </c>
      <c r="IOB3236" s="112" t="s">
        <v>2</v>
      </c>
      <c r="IOC3236" s="112" t="s">
        <v>3</v>
      </c>
      <c r="IOD3236" s="112" t="s">
        <v>50</v>
      </c>
      <c r="IOE3236" s="112" t="s">
        <v>52</v>
      </c>
      <c r="IOF3236" s="112" t="s">
        <v>13</v>
      </c>
      <c r="IOG3236" s="235" t="s">
        <v>189</v>
      </c>
      <c r="IOH3236" s="112" t="s">
        <v>0</v>
      </c>
      <c r="IOI3236" s="112" t="s">
        <v>1</v>
      </c>
      <c r="IOJ3236" s="112" t="s">
        <v>2</v>
      </c>
      <c r="IOK3236" s="112" t="s">
        <v>3</v>
      </c>
      <c r="IOL3236" s="112" t="s">
        <v>50</v>
      </c>
      <c r="IOM3236" s="112" t="s">
        <v>52</v>
      </c>
      <c r="ION3236" s="112" t="s">
        <v>13</v>
      </c>
      <c r="IOO3236" s="235" t="s">
        <v>189</v>
      </c>
      <c r="IOP3236" s="112" t="s">
        <v>0</v>
      </c>
      <c r="IOQ3236" s="112" t="s">
        <v>1</v>
      </c>
      <c r="IOR3236" s="112" t="s">
        <v>2</v>
      </c>
      <c r="IOS3236" s="112" t="s">
        <v>3</v>
      </c>
      <c r="IOT3236" s="112" t="s">
        <v>50</v>
      </c>
      <c r="IOU3236" s="112" t="s">
        <v>52</v>
      </c>
      <c r="IOV3236" s="112" t="s">
        <v>13</v>
      </c>
      <c r="IOW3236" s="235" t="s">
        <v>189</v>
      </c>
      <c r="IOX3236" s="112" t="s">
        <v>0</v>
      </c>
      <c r="IOY3236" s="112" t="s">
        <v>1</v>
      </c>
      <c r="IOZ3236" s="112" t="s">
        <v>2</v>
      </c>
      <c r="IPA3236" s="112" t="s">
        <v>3</v>
      </c>
      <c r="IPB3236" s="112" t="s">
        <v>50</v>
      </c>
      <c r="IPC3236" s="112" t="s">
        <v>52</v>
      </c>
      <c r="IPD3236" s="112" t="s">
        <v>13</v>
      </c>
      <c r="IPE3236" s="235" t="s">
        <v>189</v>
      </c>
      <c r="IPF3236" s="112" t="s">
        <v>0</v>
      </c>
      <c r="IPG3236" s="112" t="s">
        <v>1</v>
      </c>
      <c r="IPH3236" s="112" t="s">
        <v>2</v>
      </c>
      <c r="IPI3236" s="112" t="s">
        <v>3</v>
      </c>
      <c r="IPJ3236" s="112" t="s">
        <v>50</v>
      </c>
      <c r="IPK3236" s="112" t="s">
        <v>52</v>
      </c>
      <c r="IPL3236" s="112" t="s">
        <v>13</v>
      </c>
      <c r="IPM3236" s="235" t="s">
        <v>189</v>
      </c>
      <c r="IPN3236" s="112" t="s">
        <v>0</v>
      </c>
      <c r="IPO3236" s="112" t="s">
        <v>1</v>
      </c>
      <c r="IPP3236" s="112" t="s">
        <v>2</v>
      </c>
      <c r="IPQ3236" s="112" t="s">
        <v>3</v>
      </c>
      <c r="IPR3236" s="112" t="s">
        <v>50</v>
      </c>
      <c r="IPS3236" s="112" t="s">
        <v>52</v>
      </c>
      <c r="IPT3236" s="112" t="s">
        <v>13</v>
      </c>
      <c r="IPU3236" s="235" t="s">
        <v>189</v>
      </c>
      <c r="IPV3236" s="112" t="s">
        <v>0</v>
      </c>
      <c r="IPW3236" s="112" t="s">
        <v>1</v>
      </c>
      <c r="IPX3236" s="112" t="s">
        <v>2</v>
      </c>
      <c r="IPY3236" s="112" t="s">
        <v>3</v>
      </c>
      <c r="IPZ3236" s="112" t="s">
        <v>50</v>
      </c>
      <c r="IQA3236" s="112" t="s">
        <v>52</v>
      </c>
      <c r="IQB3236" s="112" t="s">
        <v>13</v>
      </c>
      <c r="IQC3236" s="235" t="s">
        <v>189</v>
      </c>
      <c r="IQD3236" s="112" t="s">
        <v>0</v>
      </c>
      <c r="IQE3236" s="112" t="s">
        <v>1</v>
      </c>
      <c r="IQF3236" s="112" t="s">
        <v>2</v>
      </c>
      <c r="IQG3236" s="112" t="s">
        <v>3</v>
      </c>
      <c r="IQH3236" s="112" t="s">
        <v>50</v>
      </c>
      <c r="IQI3236" s="112" t="s">
        <v>52</v>
      </c>
      <c r="IQJ3236" s="112" t="s">
        <v>13</v>
      </c>
      <c r="IQK3236" s="235" t="s">
        <v>189</v>
      </c>
      <c r="IQL3236" s="112" t="s">
        <v>0</v>
      </c>
      <c r="IQM3236" s="112" t="s">
        <v>1</v>
      </c>
      <c r="IQN3236" s="112" t="s">
        <v>2</v>
      </c>
      <c r="IQO3236" s="112" t="s">
        <v>3</v>
      </c>
      <c r="IQP3236" s="112" t="s">
        <v>50</v>
      </c>
      <c r="IQQ3236" s="112" t="s">
        <v>52</v>
      </c>
      <c r="IQR3236" s="112" t="s">
        <v>13</v>
      </c>
      <c r="IQS3236" s="235" t="s">
        <v>189</v>
      </c>
      <c r="IQT3236" s="112" t="s">
        <v>0</v>
      </c>
      <c r="IQU3236" s="112" t="s">
        <v>1</v>
      </c>
      <c r="IQV3236" s="112" t="s">
        <v>2</v>
      </c>
      <c r="IQW3236" s="112" t="s">
        <v>3</v>
      </c>
      <c r="IQX3236" s="112" t="s">
        <v>50</v>
      </c>
      <c r="IQY3236" s="112" t="s">
        <v>52</v>
      </c>
      <c r="IQZ3236" s="112" t="s">
        <v>13</v>
      </c>
      <c r="IRA3236" s="235" t="s">
        <v>189</v>
      </c>
      <c r="IRB3236" s="112" t="s">
        <v>0</v>
      </c>
      <c r="IRC3236" s="112" t="s">
        <v>1</v>
      </c>
      <c r="IRD3236" s="112" t="s">
        <v>2</v>
      </c>
      <c r="IRE3236" s="112" t="s">
        <v>3</v>
      </c>
      <c r="IRF3236" s="112" t="s">
        <v>50</v>
      </c>
      <c r="IRG3236" s="112" t="s">
        <v>52</v>
      </c>
      <c r="IRH3236" s="112" t="s">
        <v>13</v>
      </c>
      <c r="IRI3236" s="235" t="s">
        <v>189</v>
      </c>
      <c r="IRJ3236" s="112" t="s">
        <v>0</v>
      </c>
      <c r="IRK3236" s="112" t="s">
        <v>1</v>
      </c>
      <c r="IRL3236" s="112" t="s">
        <v>2</v>
      </c>
      <c r="IRM3236" s="112" t="s">
        <v>3</v>
      </c>
      <c r="IRN3236" s="112" t="s">
        <v>50</v>
      </c>
      <c r="IRO3236" s="112" t="s">
        <v>52</v>
      </c>
      <c r="IRP3236" s="112" t="s">
        <v>13</v>
      </c>
      <c r="IRQ3236" s="235" t="s">
        <v>189</v>
      </c>
      <c r="IRR3236" s="112" t="s">
        <v>0</v>
      </c>
      <c r="IRS3236" s="112" t="s">
        <v>1</v>
      </c>
      <c r="IRT3236" s="112" t="s">
        <v>2</v>
      </c>
      <c r="IRU3236" s="112" t="s">
        <v>3</v>
      </c>
      <c r="IRV3236" s="112" t="s">
        <v>50</v>
      </c>
      <c r="IRW3236" s="112" t="s">
        <v>52</v>
      </c>
      <c r="IRX3236" s="112" t="s">
        <v>13</v>
      </c>
      <c r="IRY3236" s="235" t="s">
        <v>189</v>
      </c>
      <c r="IRZ3236" s="112" t="s">
        <v>0</v>
      </c>
      <c r="ISA3236" s="112" t="s">
        <v>1</v>
      </c>
      <c r="ISB3236" s="112" t="s">
        <v>2</v>
      </c>
      <c r="ISC3236" s="112" t="s">
        <v>3</v>
      </c>
      <c r="ISD3236" s="112" t="s">
        <v>50</v>
      </c>
      <c r="ISE3236" s="112" t="s">
        <v>52</v>
      </c>
      <c r="ISF3236" s="112" t="s">
        <v>13</v>
      </c>
      <c r="ISG3236" s="235" t="s">
        <v>189</v>
      </c>
      <c r="ISH3236" s="112" t="s">
        <v>0</v>
      </c>
      <c r="ISI3236" s="112" t="s">
        <v>1</v>
      </c>
      <c r="ISJ3236" s="112" t="s">
        <v>2</v>
      </c>
      <c r="ISK3236" s="112" t="s">
        <v>3</v>
      </c>
      <c r="ISL3236" s="112" t="s">
        <v>50</v>
      </c>
      <c r="ISM3236" s="112" t="s">
        <v>52</v>
      </c>
      <c r="ISN3236" s="112" t="s">
        <v>13</v>
      </c>
      <c r="ISO3236" s="235" t="s">
        <v>189</v>
      </c>
      <c r="ISP3236" s="112" t="s">
        <v>0</v>
      </c>
      <c r="ISQ3236" s="112" t="s">
        <v>1</v>
      </c>
      <c r="ISR3236" s="112" t="s">
        <v>2</v>
      </c>
      <c r="ISS3236" s="112" t="s">
        <v>3</v>
      </c>
      <c r="IST3236" s="112" t="s">
        <v>50</v>
      </c>
      <c r="ISU3236" s="112" t="s">
        <v>52</v>
      </c>
      <c r="ISV3236" s="112" t="s">
        <v>13</v>
      </c>
      <c r="ISW3236" s="235" t="s">
        <v>189</v>
      </c>
      <c r="ISX3236" s="112" t="s">
        <v>0</v>
      </c>
      <c r="ISY3236" s="112" t="s">
        <v>1</v>
      </c>
      <c r="ISZ3236" s="112" t="s">
        <v>2</v>
      </c>
      <c r="ITA3236" s="112" t="s">
        <v>3</v>
      </c>
      <c r="ITB3236" s="112" t="s">
        <v>50</v>
      </c>
      <c r="ITC3236" s="112" t="s">
        <v>52</v>
      </c>
      <c r="ITD3236" s="112" t="s">
        <v>13</v>
      </c>
      <c r="ITE3236" s="235" t="s">
        <v>189</v>
      </c>
      <c r="ITF3236" s="112" t="s">
        <v>0</v>
      </c>
      <c r="ITG3236" s="112" t="s">
        <v>1</v>
      </c>
      <c r="ITH3236" s="112" t="s">
        <v>2</v>
      </c>
      <c r="ITI3236" s="112" t="s">
        <v>3</v>
      </c>
      <c r="ITJ3236" s="112" t="s">
        <v>50</v>
      </c>
      <c r="ITK3236" s="112" t="s">
        <v>52</v>
      </c>
      <c r="ITL3236" s="112" t="s">
        <v>13</v>
      </c>
      <c r="ITM3236" s="235" t="s">
        <v>189</v>
      </c>
      <c r="ITN3236" s="112" t="s">
        <v>0</v>
      </c>
      <c r="ITO3236" s="112" t="s">
        <v>1</v>
      </c>
      <c r="ITP3236" s="112" t="s">
        <v>2</v>
      </c>
      <c r="ITQ3236" s="112" t="s">
        <v>3</v>
      </c>
      <c r="ITR3236" s="112" t="s">
        <v>50</v>
      </c>
      <c r="ITS3236" s="112" t="s">
        <v>52</v>
      </c>
      <c r="ITT3236" s="112" t="s">
        <v>13</v>
      </c>
      <c r="ITU3236" s="235" t="s">
        <v>189</v>
      </c>
      <c r="ITV3236" s="112" t="s">
        <v>0</v>
      </c>
      <c r="ITW3236" s="112" t="s">
        <v>1</v>
      </c>
      <c r="ITX3236" s="112" t="s">
        <v>2</v>
      </c>
      <c r="ITY3236" s="112" t="s">
        <v>3</v>
      </c>
      <c r="ITZ3236" s="112" t="s">
        <v>50</v>
      </c>
      <c r="IUA3236" s="112" t="s">
        <v>52</v>
      </c>
      <c r="IUB3236" s="112" t="s">
        <v>13</v>
      </c>
      <c r="IUC3236" s="235" t="s">
        <v>189</v>
      </c>
      <c r="IUD3236" s="112" t="s">
        <v>0</v>
      </c>
      <c r="IUE3236" s="112" t="s">
        <v>1</v>
      </c>
      <c r="IUF3236" s="112" t="s">
        <v>2</v>
      </c>
      <c r="IUG3236" s="112" t="s">
        <v>3</v>
      </c>
      <c r="IUH3236" s="112" t="s">
        <v>50</v>
      </c>
      <c r="IUI3236" s="112" t="s">
        <v>52</v>
      </c>
      <c r="IUJ3236" s="112" t="s">
        <v>13</v>
      </c>
      <c r="IUK3236" s="235" t="s">
        <v>189</v>
      </c>
      <c r="IUL3236" s="112" t="s">
        <v>0</v>
      </c>
      <c r="IUM3236" s="112" t="s">
        <v>1</v>
      </c>
      <c r="IUN3236" s="112" t="s">
        <v>2</v>
      </c>
      <c r="IUO3236" s="112" t="s">
        <v>3</v>
      </c>
      <c r="IUP3236" s="112" t="s">
        <v>50</v>
      </c>
      <c r="IUQ3236" s="112" t="s">
        <v>52</v>
      </c>
      <c r="IUR3236" s="112" t="s">
        <v>13</v>
      </c>
      <c r="IUS3236" s="235" t="s">
        <v>189</v>
      </c>
      <c r="IUT3236" s="112" t="s">
        <v>0</v>
      </c>
      <c r="IUU3236" s="112" t="s">
        <v>1</v>
      </c>
      <c r="IUV3236" s="112" t="s">
        <v>2</v>
      </c>
      <c r="IUW3236" s="112" t="s">
        <v>3</v>
      </c>
      <c r="IUX3236" s="112" t="s">
        <v>50</v>
      </c>
      <c r="IUY3236" s="112" t="s">
        <v>52</v>
      </c>
      <c r="IUZ3236" s="112" t="s">
        <v>13</v>
      </c>
      <c r="IVA3236" s="235" t="s">
        <v>189</v>
      </c>
      <c r="IVB3236" s="112" t="s">
        <v>0</v>
      </c>
      <c r="IVC3236" s="112" t="s">
        <v>1</v>
      </c>
      <c r="IVD3236" s="112" t="s">
        <v>2</v>
      </c>
      <c r="IVE3236" s="112" t="s">
        <v>3</v>
      </c>
      <c r="IVF3236" s="112" t="s">
        <v>50</v>
      </c>
      <c r="IVG3236" s="112" t="s">
        <v>52</v>
      </c>
      <c r="IVH3236" s="112" t="s">
        <v>13</v>
      </c>
      <c r="IVI3236" s="235" t="s">
        <v>189</v>
      </c>
      <c r="IVJ3236" s="112" t="s">
        <v>0</v>
      </c>
      <c r="IVK3236" s="112" t="s">
        <v>1</v>
      </c>
      <c r="IVL3236" s="112" t="s">
        <v>2</v>
      </c>
      <c r="IVM3236" s="112" t="s">
        <v>3</v>
      </c>
      <c r="IVN3236" s="112" t="s">
        <v>50</v>
      </c>
      <c r="IVO3236" s="112" t="s">
        <v>52</v>
      </c>
      <c r="IVP3236" s="112" t="s">
        <v>13</v>
      </c>
      <c r="IVQ3236" s="235" t="s">
        <v>189</v>
      </c>
      <c r="IVR3236" s="112" t="s">
        <v>0</v>
      </c>
      <c r="IVS3236" s="112" t="s">
        <v>1</v>
      </c>
      <c r="IVT3236" s="112" t="s">
        <v>2</v>
      </c>
      <c r="IVU3236" s="112" t="s">
        <v>3</v>
      </c>
      <c r="IVV3236" s="112" t="s">
        <v>50</v>
      </c>
      <c r="IVW3236" s="112" t="s">
        <v>52</v>
      </c>
      <c r="IVX3236" s="112" t="s">
        <v>13</v>
      </c>
      <c r="IVY3236" s="235" t="s">
        <v>189</v>
      </c>
      <c r="IVZ3236" s="112" t="s">
        <v>0</v>
      </c>
      <c r="IWA3236" s="112" t="s">
        <v>1</v>
      </c>
      <c r="IWB3236" s="112" t="s">
        <v>2</v>
      </c>
      <c r="IWC3236" s="112" t="s">
        <v>3</v>
      </c>
      <c r="IWD3236" s="112" t="s">
        <v>50</v>
      </c>
      <c r="IWE3236" s="112" t="s">
        <v>52</v>
      </c>
      <c r="IWF3236" s="112" t="s">
        <v>13</v>
      </c>
      <c r="IWG3236" s="235" t="s">
        <v>189</v>
      </c>
      <c r="IWH3236" s="112" t="s">
        <v>0</v>
      </c>
      <c r="IWI3236" s="112" t="s">
        <v>1</v>
      </c>
      <c r="IWJ3236" s="112" t="s">
        <v>2</v>
      </c>
      <c r="IWK3236" s="112" t="s">
        <v>3</v>
      </c>
      <c r="IWL3236" s="112" t="s">
        <v>50</v>
      </c>
      <c r="IWM3236" s="112" t="s">
        <v>52</v>
      </c>
      <c r="IWN3236" s="112" t="s">
        <v>13</v>
      </c>
      <c r="IWO3236" s="235" t="s">
        <v>189</v>
      </c>
      <c r="IWP3236" s="112" t="s">
        <v>0</v>
      </c>
      <c r="IWQ3236" s="112" t="s">
        <v>1</v>
      </c>
      <c r="IWR3236" s="112" t="s">
        <v>2</v>
      </c>
      <c r="IWS3236" s="112" t="s">
        <v>3</v>
      </c>
      <c r="IWT3236" s="112" t="s">
        <v>50</v>
      </c>
      <c r="IWU3236" s="112" t="s">
        <v>52</v>
      </c>
      <c r="IWV3236" s="112" t="s">
        <v>13</v>
      </c>
      <c r="IWW3236" s="235" t="s">
        <v>189</v>
      </c>
      <c r="IWX3236" s="112" t="s">
        <v>0</v>
      </c>
      <c r="IWY3236" s="112" t="s">
        <v>1</v>
      </c>
      <c r="IWZ3236" s="112" t="s">
        <v>2</v>
      </c>
      <c r="IXA3236" s="112" t="s">
        <v>3</v>
      </c>
      <c r="IXB3236" s="112" t="s">
        <v>50</v>
      </c>
      <c r="IXC3236" s="112" t="s">
        <v>52</v>
      </c>
      <c r="IXD3236" s="112" t="s">
        <v>13</v>
      </c>
      <c r="IXE3236" s="235" t="s">
        <v>189</v>
      </c>
      <c r="IXF3236" s="112" t="s">
        <v>0</v>
      </c>
      <c r="IXG3236" s="112" t="s">
        <v>1</v>
      </c>
      <c r="IXH3236" s="112" t="s">
        <v>2</v>
      </c>
      <c r="IXI3236" s="112" t="s">
        <v>3</v>
      </c>
      <c r="IXJ3236" s="112" t="s">
        <v>50</v>
      </c>
      <c r="IXK3236" s="112" t="s">
        <v>52</v>
      </c>
      <c r="IXL3236" s="112" t="s">
        <v>13</v>
      </c>
      <c r="IXM3236" s="235" t="s">
        <v>189</v>
      </c>
      <c r="IXN3236" s="112" t="s">
        <v>0</v>
      </c>
      <c r="IXO3236" s="112" t="s">
        <v>1</v>
      </c>
      <c r="IXP3236" s="112" t="s">
        <v>2</v>
      </c>
      <c r="IXQ3236" s="112" t="s">
        <v>3</v>
      </c>
      <c r="IXR3236" s="112" t="s">
        <v>50</v>
      </c>
      <c r="IXS3236" s="112" t="s">
        <v>52</v>
      </c>
      <c r="IXT3236" s="112" t="s">
        <v>13</v>
      </c>
      <c r="IXU3236" s="235" t="s">
        <v>189</v>
      </c>
      <c r="IXV3236" s="112" t="s">
        <v>0</v>
      </c>
      <c r="IXW3236" s="112" t="s">
        <v>1</v>
      </c>
      <c r="IXX3236" s="112" t="s">
        <v>2</v>
      </c>
      <c r="IXY3236" s="112" t="s">
        <v>3</v>
      </c>
      <c r="IXZ3236" s="112" t="s">
        <v>50</v>
      </c>
      <c r="IYA3236" s="112" t="s">
        <v>52</v>
      </c>
      <c r="IYB3236" s="112" t="s">
        <v>13</v>
      </c>
      <c r="IYC3236" s="235" t="s">
        <v>189</v>
      </c>
      <c r="IYD3236" s="112" t="s">
        <v>0</v>
      </c>
      <c r="IYE3236" s="112" t="s">
        <v>1</v>
      </c>
      <c r="IYF3236" s="112" t="s">
        <v>2</v>
      </c>
      <c r="IYG3236" s="112" t="s">
        <v>3</v>
      </c>
      <c r="IYH3236" s="112" t="s">
        <v>50</v>
      </c>
      <c r="IYI3236" s="112" t="s">
        <v>52</v>
      </c>
      <c r="IYJ3236" s="112" t="s">
        <v>13</v>
      </c>
      <c r="IYK3236" s="235" t="s">
        <v>189</v>
      </c>
      <c r="IYL3236" s="112" t="s">
        <v>0</v>
      </c>
      <c r="IYM3236" s="112" t="s">
        <v>1</v>
      </c>
      <c r="IYN3236" s="112" t="s">
        <v>2</v>
      </c>
      <c r="IYO3236" s="112" t="s">
        <v>3</v>
      </c>
      <c r="IYP3236" s="112" t="s">
        <v>50</v>
      </c>
      <c r="IYQ3236" s="112" t="s">
        <v>52</v>
      </c>
      <c r="IYR3236" s="112" t="s">
        <v>13</v>
      </c>
      <c r="IYS3236" s="235" t="s">
        <v>189</v>
      </c>
      <c r="IYT3236" s="112" t="s">
        <v>0</v>
      </c>
      <c r="IYU3236" s="112" t="s">
        <v>1</v>
      </c>
      <c r="IYV3236" s="112" t="s">
        <v>2</v>
      </c>
      <c r="IYW3236" s="112" t="s">
        <v>3</v>
      </c>
      <c r="IYX3236" s="112" t="s">
        <v>50</v>
      </c>
      <c r="IYY3236" s="112" t="s">
        <v>52</v>
      </c>
      <c r="IYZ3236" s="112" t="s">
        <v>13</v>
      </c>
      <c r="IZA3236" s="235" t="s">
        <v>189</v>
      </c>
      <c r="IZB3236" s="112" t="s">
        <v>0</v>
      </c>
      <c r="IZC3236" s="112" t="s">
        <v>1</v>
      </c>
      <c r="IZD3236" s="112" t="s">
        <v>2</v>
      </c>
      <c r="IZE3236" s="112" t="s">
        <v>3</v>
      </c>
      <c r="IZF3236" s="112" t="s">
        <v>50</v>
      </c>
      <c r="IZG3236" s="112" t="s">
        <v>52</v>
      </c>
      <c r="IZH3236" s="112" t="s">
        <v>13</v>
      </c>
      <c r="IZI3236" s="235" t="s">
        <v>189</v>
      </c>
      <c r="IZJ3236" s="112" t="s">
        <v>0</v>
      </c>
      <c r="IZK3236" s="112" t="s">
        <v>1</v>
      </c>
      <c r="IZL3236" s="112" t="s">
        <v>2</v>
      </c>
      <c r="IZM3236" s="112" t="s">
        <v>3</v>
      </c>
      <c r="IZN3236" s="112" t="s">
        <v>50</v>
      </c>
      <c r="IZO3236" s="112" t="s">
        <v>52</v>
      </c>
      <c r="IZP3236" s="112" t="s">
        <v>13</v>
      </c>
      <c r="IZQ3236" s="235" t="s">
        <v>189</v>
      </c>
      <c r="IZR3236" s="112" t="s">
        <v>0</v>
      </c>
      <c r="IZS3236" s="112" t="s">
        <v>1</v>
      </c>
      <c r="IZT3236" s="112" t="s">
        <v>2</v>
      </c>
      <c r="IZU3236" s="112" t="s">
        <v>3</v>
      </c>
      <c r="IZV3236" s="112" t="s">
        <v>50</v>
      </c>
      <c r="IZW3236" s="112" t="s">
        <v>52</v>
      </c>
      <c r="IZX3236" s="112" t="s">
        <v>13</v>
      </c>
      <c r="IZY3236" s="235" t="s">
        <v>189</v>
      </c>
      <c r="IZZ3236" s="112" t="s">
        <v>0</v>
      </c>
      <c r="JAA3236" s="112" t="s">
        <v>1</v>
      </c>
      <c r="JAB3236" s="112" t="s">
        <v>2</v>
      </c>
      <c r="JAC3236" s="112" t="s">
        <v>3</v>
      </c>
      <c r="JAD3236" s="112" t="s">
        <v>50</v>
      </c>
      <c r="JAE3236" s="112" t="s">
        <v>52</v>
      </c>
      <c r="JAF3236" s="112" t="s">
        <v>13</v>
      </c>
      <c r="JAG3236" s="235" t="s">
        <v>189</v>
      </c>
      <c r="JAH3236" s="112" t="s">
        <v>0</v>
      </c>
      <c r="JAI3236" s="112" t="s">
        <v>1</v>
      </c>
      <c r="JAJ3236" s="112" t="s">
        <v>2</v>
      </c>
      <c r="JAK3236" s="112" t="s">
        <v>3</v>
      </c>
      <c r="JAL3236" s="112" t="s">
        <v>50</v>
      </c>
      <c r="JAM3236" s="112" t="s">
        <v>52</v>
      </c>
      <c r="JAN3236" s="112" t="s">
        <v>13</v>
      </c>
      <c r="JAO3236" s="235" t="s">
        <v>189</v>
      </c>
      <c r="JAP3236" s="112" t="s">
        <v>0</v>
      </c>
      <c r="JAQ3236" s="112" t="s">
        <v>1</v>
      </c>
      <c r="JAR3236" s="112" t="s">
        <v>2</v>
      </c>
      <c r="JAS3236" s="112" t="s">
        <v>3</v>
      </c>
      <c r="JAT3236" s="112" t="s">
        <v>50</v>
      </c>
      <c r="JAU3236" s="112" t="s">
        <v>52</v>
      </c>
      <c r="JAV3236" s="112" t="s">
        <v>13</v>
      </c>
      <c r="JAW3236" s="235" t="s">
        <v>189</v>
      </c>
      <c r="JAX3236" s="112" t="s">
        <v>0</v>
      </c>
      <c r="JAY3236" s="112" t="s">
        <v>1</v>
      </c>
      <c r="JAZ3236" s="112" t="s">
        <v>2</v>
      </c>
      <c r="JBA3236" s="112" t="s">
        <v>3</v>
      </c>
      <c r="JBB3236" s="112" t="s">
        <v>50</v>
      </c>
      <c r="JBC3236" s="112" t="s">
        <v>52</v>
      </c>
      <c r="JBD3236" s="112" t="s">
        <v>13</v>
      </c>
      <c r="JBE3236" s="235" t="s">
        <v>189</v>
      </c>
      <c r="JBF3236" s="112" t="s">
        <v>0</v>
      </c>
      <c r="JBG3236" s="112" t="s">
        <v>1</v>
      </c>
      <c r="JBH3236" s="112" t="s">
        <v>2</v>
      </c>
      <c r="JBI3236" s="112" t="s">
        <v>3</v>
      </c>
      <c r="JBJ3236" s="112" t="s">
        <v>50</v>
      </c>
      <c r="JBK3236" s="112" t="s">
        <v>52</v>
      </c>
      <c r="JBL3236" s="112" t="s">
        <v>13</v>
      </c>
      <c r="JBM3236" s="235" t="s">
        <v>189</v>
      </c>
      <c r="JBN3236" s="112" t="s">
        <v>0</v>
      </c>
      <c r="JBO3236" s="112" t="s">
        <v>1</v>
      </c>
      <c r="JBP3236" s="112" t="s">
        <v>2</v>
      </c>
      <c r="JBQ3236" s="112" t="s">
        <v>3</v>
      </c>
      <c r="JBR3236" s="112" t="s">
        <v>50</v>
      </c>
      <c r="JBS3236" s="112" t="s">
        <v>52</v>
      </c>
      <c r="JBT3236" s="112" t="s">
        <v>13</v>
      </c>
      <c r="JBU3236" s="235" t="s">
        <v>189</v>
      </c>
      <c r="JBV3236" s="112" t="s">
        <v>0</v>
      </c>
      <c r="JBW3236" s="112" t="s">
        <v>1</v>
      </c>
      <c r="JBX3236" s="112" t="s">
        <v>2</v>
      </c>
      <c r="JBY3236" s="112" t="s">
        <v>3</v>
      </c>
      <c r="JBZ3236" s="112" t="s">
        <v>50</v>
      </c>
      <c r="JCA3236" s="112" t="s">
        <v>52</v>
      </c>
      <c r="JCB3236" s="112" t="s">
        <v>13</v>
      </c>
      <c r="JCC3236" s="235" t="s">
        <v>189</v>
      </c>
      <c r="JCD3236" s="112" t="s">
        <v>0</v>
      </c>
      <c r="JCE3236" s="112" t="s">
        <v>1</v>
      </c>
      <c r="JCF3236" s="112" t="s">
        <v>2</v>
      </c>
      <c r="JCG3236" s="112" t="s">
        <v>3</v>
      </c>
      <c r="JCH3236" s="112" t="s">
        <v>50</v>
      </c>
      <c r="JCI3236" s="112" t="s">
        <v>52</v>
      </c>
      <c r="JCJ3236" s="112" t="s">
        <v>13</v>
      </c>
      <c r="JCK3236" s="235" t="s">
        <v>189</v>
      </c>
      <c r="JCL3236" s="112" t="s">
        <v>0</v>
      </c>
      <c r="JCM3236" s="112" t="s">
        <v>1</v>
      </c>
      <c r="JCN3236" s="112" t="s">
        <v>2</v>
      </c>
      <c r="JCO3236" s="112" t="s">
        <v>3</v>
      </c>
      <c r="JCP3236" s="112" t="s">
        <v>50</v>
      </c>
      <c r="JCQ3236" s="112" t="s">
        <v>52</v>
      </c>
      <c r="JCR3236" s="112" t="s">
        <v>13</v>
      </c>
      <c r="JCS3236" s="235" t="s">
        <v>189</v>
      </c>
      <c r="JCT3236" s="112" t="s">
        <v>0</v>
      </c>
      <c r="JCU3236" s="112" t="s">
        <v>1</v>
      </c>
      <c r="JCV3236" s="112" t="s">
        <v>2</v>
      </c>
      <c r="JCW3236" s="112" t="s">
        <v>3</v>
      </c>
      <c r="JCX3236" s="112" t="s">
        <v>50</v>
      </c>
      <c r="JCY3236" s="112" t="s">
        <v>52</v>
      </c>
      <c r="JCZ3236" s="112" t="s">
        <v>13</v>
      </c>
      <c r="JDA3236" s="235" t="s">
        <v>189</v>
      </c>
      <c r="JDB3236" s="112" t="s">
        <v>0</v>
      </c>
      <c r="JDC3236" s="112" t="s">
        <v>1</v>
      </c>
      <c r="JDD3236" s="112" t="s">
        <v>2</v>
      </c>
      <c r="JDE3236" s="112" t="s">
        <v>3</v>
      </c>
      <c r="JDF3236" s="112" t="s">
        <v>50</v>
      </c>
      <c r="JDG3236" s="112" t="s">
        <v>52</v>
      </c>
      <c r="JDH3236" s="112" t="s">
        <v>13</v>
      </c>
      <c r="JDI3236" s="235" t="s">
        <v>189</v>
      </c>
      <c r="JDJ3236" s="112" t="s">
        <v>0</v>
      </c>
      <c r="JDK3236" s="112" t="s">
        <v>1</v>
      </c>
      <c r="JDL3236" s="112" t="s">
        <v>2</v>
      </c>
      <c r="JDM3236" s="112" t="s">
        <v>3</v>
      </c>
      <c r="JDN3236" s="112" t="s">
        <v>50</v>
      </c>
      <c r="JDO3236" s="112" t="s">
        <v>52</v>
      </c>
      <c r="JDP3236" s="112" t="s">
        <v>13</v>
      </c>
      <c r="JDQ3236" s="235" t="s">
        <v>189</v>
      </c>
      <c r="JDR3236" s="112" t="s">
        <v>0</v>
      </c>
      <c r="JDS3236" s="112" t="s">
        <v>1</v>
      </c>
      <c r="JDT3236" s="112" t="s">
        <v>2</v>
      </c>
      <c r="JDU3236" s="112" t="s">
        <v>3</v>
      </c>
      <c r="JDV3236" s="112" t="s">
        <v>50</v>
      </c>
      <c r="JDW3236" s="112" t="s">
        <v>52</v>
      </c>
      <c r="JDX3236" s="112" t="s">
        <v>13</v>
      </c>
      <c r="JDY3236" s="235" t="s">
        <v>189</v>
      </c>
      <c r="JDZ3236" s="112" t="s">
        <v>0</v>
      </c>
      <c r="JEA3236" s="112" t="s">
        <v>1</v>
      </c>
      <c r="JEB3236" s="112" t="s">
        <v>2</v>
      </c>
      <c r="JEC3236" s="112" t="s">
        <v>3</v>
      </c>
      <c r="JED3236" s="112" t="s">
        <v>50</v>
      </c>
      <c r="JEE3236" s="112" t="s">
        <v>52</v>
      </c>
      <c r="JEF3236" s="112" t="s">
        <v>13</v>
      </c>
      <c r="JEG3236" s="235" t="s">
        <v>189</v>
      </c>
      <c r="JEH3236" s="112" t="s">
        <v>0</v>
      </c>
      <c r="JEI3236" s="112" t="s">
        <v>1</v>
      </c>
      <c r="JEJ3236" s="112" t="s">
        <v>2</v>
      </c>
      <c r="JEK3236" s="112" t="s">
        <v>3</v>
      </c>
      <c r="JEL3236" s="112" t="s">
        <v>50</v>
      </c>
      <c r="JEM3236" s="112" t="s">
        <v>52</v>
      </c>
      <c r="JEN3236" s="112" t="s">
        <v>13</v>
      </c>
      <c r="JEO3236" s="235" t="s">
        <v>189</v>
      </c>
      <c r="JEP3236" s="112" t="s">
        <v>0</v>
      </c>
      <c r="JEQ3236" s="112" t="s">
        <v>1</v>
      </c>
      <c r="JER3236" s="112" t="s">
        <v>2</v>
      </c>
      <c r="JES3236" s="112" t="s">
        <v>3</v>
      </c>
      <c r="JET3236" s="112" t="s">
        <v>50</v>
      </c>
      <c r="JEU3236" s="112" t="s">
        <v>52</v>
      </c>
      <c r="JEV3236" s="112" t="s">
        <v>13</v>
      </c>
      <c r="JEW3236" s="235" t="s">
        <v>189</v>
      </c>
      <c r="JEX3236" s="112" t="s">
        <v>0</v>
      </c>
      <c r="JEY3236" s="112" t="s">
        <v>1</v>
      </c>
      <c r="JEZ3236" s="112" t="s">
        <v>2</v>
      </c>
      <c r="JFA3236" s="112" t="s">
        <v>3</v>
      </c>
      <c r="JFB3236" s="112" t="s">
        <v>50</v>
      </c>
      <c r="JFC3236" s="112" t="s">
        <v>52</v>
      </c>
      <c r="JFD3236" s="112" t="s">
        <v>13</v>
      </c>
      <c r="JFE3236" s="235" t="s">
        <v>189</v>
      </c>
      <c r="JFF3236" s="112" t="s">
        <v>0</v>
      </c>
      <c r="JFG3236" s="112" t="s">
        <v>1</v>
      </c>
      <c r="JFH3236" s="112" t="s">
        <v>2</v>
      </c>
      <c r="JFI3236" s="112" t="s">
        <v>3</v>
      </c>
      <c r="JFJ3236" s="112" t="s">
        <v>50</v>
      </c>
      <c r="JFK3236" s="112" t="s">
        <v>52</v>
      </c>
      <c r="JFL3236" s="112" t="s">
        <v>13</v>
      </c>
      <c r="JFM3236" s="235" t="s">
        <v>189</v>
      </c>
      <c r="JFN3236" s="112" t="s">
        <v>0</v>
      </c>
      <c r="JFO3236" s="112" t="s">
        <v>1</v>
      </c>
      <c r="JFP3236" s="112" t="s">
        <v>2</v>
      </c>
      <c r="JFQ3236" s="112" t="s">
        <v>3</v>
      </c>
      <c r="JFR3236" s="112" t="s">
        <v>50</v>
      </c>
      <c r="JFS3236" s="112" t="s">
        <v>52</v>
      </c>
      <c r="JFT3236" s="112" t="s">
        <v>13</v>
      </c>
      <c r="JFU3236" s="235" t="s">
        <v>189</v>
      </c>
      <c r="JFV3236" s="112" t="s">
        <v>0</v>
      </c>
      <c r="JFW3236" s="112" t="s">
        <v>1</v>
      </c>
      <c r="JFX3236" s="112" t="s">
        <v>2</v>
      </c>
      <c r="JFY3236" s="112" t="s">
        <v>3</v>
      </c>
      <c r="JFZ3236" s="112" t="s">
        <v>50</v>
      </c>
      <c r="JGA3236" s="112" t="s">
        <v>52</v>
      </c>
      <c r="JGB3236" s="112" t="s">
        <v>13</v>
      </c>
      <c r="JGC3236" s="235" t="s">
        <v>189</v>
      </c>
      <c r="JGD3236" s="112" t="s">
        <v>0</v>
      </c>
      <c r="JGE3236" s="112" t="s">
        <v>1</v>
      </c>
      <c r="JGF3236" s="112" t="s">
        <v>2</v>
      </c>
      <c r="JGG3236" s="112" t="s">
        <v>3</v>
      </c>
      <c r="JGH3236" s="112" t="s">
        <v>50</v>
      </c>
      <c r="JGI3236" s="112" t="s">
        <v>52</v>
      </c>
      <c r="JGJ3236" s="112" t="s">
        <v>13</v>
      </c>
      <c r="JGK3236" s="235" t="s">
        <v>189</v>
      </c>
      <c r="JGL3236" s="112" t="s">
        <v>0</v>
      </c>
      <c r="JGM3236" s="112" t="s">
        <v>1</v>
      </c>
      <c r="JGN3236" s="112" t="s">
        <v>2</v>
      </c>
      <c r="JGO3236" s="112" t="s">
        <v>3</v>
      </c>
      <c r="JGP3236" s="112" t="s">
        <v>50</v>
      </c>
      <c r="JGQ3236" s="112" t="s">
        <v>52</v>
      </c>
      <c r="JGR3236" s="112" t="s">
        <v>13</v>
      </c>
      <c r="JGS3236" s="235" t="s">
        <v>189</v>
      </c>
      <c r="JGT3236" s="112" t="s">
        <v>0</v>
      </c>
      <c r="JGU3236" s="112" t="s">
        <v>1</v>
      </c>
      <c r="JGV3236" s="112" t="s">
        <v>2</v>
      </c>
      <c r="JGW3236" s="112" t="s">
        <v>3</v>
      </c>
      <c r="JGX3236" s="112" t="s">
        <v>50</v>
      </c>
      <c r="JGY3236" s="112" t="s">
        <v>52</v>
      </c>
      <c r="JGZ3236" s="112" t="s">
        <v>13</v>
      </c>
      <c r="JHA3236" s="235" t="s">
        <v>189</v>
      </c>
      <c r="JHB3236" s="112" t="s">
        <v>0</v>
      </c>
      <c r="JHC3236" s="112" t="s">
        <v>1</v>
      </c>
      <c r="JHD3236" s="112" t="s">
        <v>2</v>
      </c>
      <c r="JHE3236" s="112" t="s">
        <v>3</v>
      </c>
      <c r="JHF3236" s="112" t="s">
        <v>50</v>
      </c>
      <c r="JHG3236" s="112" t="s">
        <v>52</v>
      </c>
      <c r="JHH3236" s="112" t="s">
        <v>13</v>
      </c>
      <c r="JHI3236" s="235" t="s">
        <v>189</v>
      </c>
      <c r="JHJ3236" s="112" t="s">
        <v>0</v>
      </c>
      <c r="JHK3236" s="112" t="s">
        <v>1</v>
      </c>
      <c r="JHL3236" s="112" t="s">
        <v>2</v>
      </c>
      <c r="JHM3236" s="112" t="s">
        <v>3</v>
      </c>
      <c r="JHN3236" s="112" t="s">
        <v>50</v>
      </c>
      <c r="JHO3236" s="112" t="s">
        <v>52</v>
      </c>
      <c r="JHP3236" s="112" t="s">
        <v>13</v>
      </c>
      <c r="JHQ3236" s="235" t="s">
        <v>189</v>
      </c>
      <c r="JHR3236" s="112" t="s">
        <v>0</v>
      </c>
      <c r="JHS3236" s="112" t="s">
        <v>1</v>
      </c>
      <c r="JHT3236" s="112" t="s">
        <v>2</v>
      </c>
      <c r="JHU3236" s="112" t="s">
        <v>3</v>
      </c>
      <c r="JHV3236" s="112" t="s">
        <v>50</v>
      </c>
      <c r="JHW3236" s="112" t="s">
        <v>52</v>
      </c>
      <c r="JHX3236" s="112" t="s">
        <v>13</v>
      </c>
      <c r="JHY3236" s="235" t="s">
        <v>189</v>
      </c>
      <c r="JHZ3236" s="112" t="s">
        <v>0</v>
      </c>
      <c r="JIA3236" s="112" t="s">
        <v>1</v>
      </c>
      <c r="JIB3236" s="112" t="s">
        <v>2</v>
      </c>
      <c r="JIC3236" s="112" t="s">
        <v>3</v>
      </c>
      <c r="JID3236" s="112" t="s">
        <v>50</v>
      </c>
      <c r="JIE3236" s="112" t="s">
        <v>52</v>
      </c>
      <c r="JIF3236" s="112" t="s">
        <v>13</v>
      </c>
      <c r="JIG3236" s="235" t="s">
        <v>189</v>
      </c>
      <c r="JIH3236" s="112" t="s">
        <v>0</v>
      </c>
      <c r="JII3236" s="112" t="s">
        <v>1</v>
      </c>
      <c r="JIJ3236" s="112" t="s">
        <v>2</v>
      </c>
      <c r="JIK3236" s="112" t="s">
        <v>3</v>
      </c>
      <c r="JIL3236" s="112" t="s">
        <v>50</v>
      </c>
      <c r="JIM3236" s="112" t="s">
        <v>52</v>
      </c>
      <c r="JIN3236" s="112" t="s">
        <v>13</v>
      </c>
      <c r="JIO3236" s="235" t="s">
        <v>189</v>
      </c>
      <c r="JIP3236" s="112" t="s">
        <v>0</v>
      </c>
      <c r="JIQ3236" s="112" t="s">
        <v>1</v>
      </c>
      <c r="JIR3236" s="112" t="s">
        <v>2</v>
      </c>
      <c r="JIS3236" s="112" t="s">
        <v>3</v>
      </c>
      <c r="JIT3236" s="112" t="s">
        <v>50</v>
      </c>
      <c r="JIU3236" s="112" t="s">
        <v>52</v>
      </c>
      <c r="JIV3236" s="112" t="s">
        <v>13</v>
      </c>
      <c r="JIW3236" s="235" t="s">
        <v>189</v>
      </c>
      <c r="JIX3236" s="112" t="s">
        <v>0</v>
      </c>
      <c r="JIY3236" s="112" t="s">
        <v>1</v>
      </c>
      <c r="JIZ3236" s="112" t="s">
        <v>2</v>
      </c>
      <c r="JJA3236" s="112" t="s">
        <v>3</v>
      </c>
      <c r="JJB3236" s="112" t="s">
        <v>50</v>
      </c>
      <c r="JJC3236" s="112" t="s">
        <v>52</v>
      </c>
      <c r="JJD3236" s="112" t="s">
        <v>13</v>
      </c>
      <c r="JJE3236" s="235" t="s">
        <v>189</v>
      </c>
      <c r="JJF3236" s="112" t="s">
        <v>0</v>
      </c>
      <c r="JJG3236" s="112" t="s">
        <v>1</v>
      </c>
      <c r="JJH3236" s="112" t="s">
        <v>2</v>
      </c>
      <c r="JJI3236" s="112" t="s">
        <v>3</v>
      </c>
      <c r="JJJ3236" s="112" t="s">
        <v>50</v>
      </c>
      <c r="JJK3236" s="112" t="s">
        <v>52</v>
      </c>
      <c r="JJL3236" s="112" t="s">
        <v>13</v>
      </c>
      <c r="JJM3236" s="235" t="s">
        <v>189</v>
      </c>
      <c r="JJN3236" s="112" t="s">
        <v>0</v>
      </c>
      <c r="JJO3236" s="112" t="s">
        <v>1</v>
      </c>
      <c r="JJP3236" s="112" t="s">
        <v>2</v>
      </c>
      <c r="JJQ3236" s="112" t="s">
        <v>3</v>
      </c>
      <c r="JJR3236" s="112" t="s">
        <v>50</v>
      </c>
      <c r="JJS3236" s="112" t="s">
        <v>52</v>
      </c>
      <c r="JJT3236" s="112" t="s">
        <v>13</v>
      </c>
      <c r="JJU3236" s="235" t="s">
        <v>189</v>
      </c>
      <c r="JJV3236" s="112" t="s">
        <v>0</v>
      </c>
      <c r="JJW3236" s="112" t="s">
        <v>1</v>
      </c>
      <c r="JJX3236" s="112" t="s">
        <v>2</v>
      </c>
      <c r="JJY3236" s="112" t="s">
        <v>3</v>
      </c>
      <c r="JJZ3236" s="112" t="s">
        <v>50</v>
      </c>
      <c r="JKA3236" s="112" t="s">
        <v>52</v>
      </c>
      <c r="JKB3236" s="112" t="s">
        <v>13</v>
      </c>
      <c r="JKC3236" s="235" t="s">
        <v>189</v>
      </c>
      <c r="JKD3236" s="112" t="s">
        <v>0</v>
      </c>
      <c r="JKE3236" s="112" t="s">
        <v>1</v>
      </c>
      <c r="JKF3236" s="112" t="s">
        <v>2</v>
      </c>
      <c r="JKG3236" s="112" t="s">
        <v>3</v>
      </c>
      <c r="JKH3236" s="112" t="s">
        <v>50</v>
      </c>
      <c r="JKI3236" s="112" t="s">
        <v>52</v>
      </c>
      <c r="JKJ3236" s="112" t="s">
        <v>13</v>
      </c>
      <c r="JKK3236" s="235" t="s">
        <v>189</v>
      </c>
      <c r="JKL3236" s="112" t="s">
        <v>0</v>
      </c>
      <c r="JKM3236" s="112" t="s">
        <v>1</v>
      </c>
      <c r="JKN3236" s="112" t="s">
        <v>2</v>
      </c>
      <c r="JKO3236" s="112" t="s">
        <v>3</v>
      </c>
      <c r="JKP3236" s="112" t="s">
        <v>50</v>
      </c>
      <c r="JKQ3236" s="112" t="s">
        <v>52</v>
      </c>
      <c r="JKR3236" s="112" t="s">
        <v>13</v>
      </c>
      <c r="JKS3236" s="235" t="s">
        <v>189</v>
      </c>
      <c r="JKT3236" s="112" t="s">
        <v>0</v>
      </c>
      <c r="JKU3236" s="112" t="s">
        <v>1</v>
      </c>
      <c r="JKV3236" s="112" t="s">
        <v>2</v>
      </c>
      <c r="JKW3236" s="112" t="s">
        <v>3</v>
      </c>
      <c r="JKX3236" s="112" t="s">
        <v>50</v>
      </c>
      <c r="JKY3236" s="112" t="s">
        <v>52</v>
      </c>
      <c r="JKZ3236" s="112" t="s">
        <v>13</v>
      </c>
      <c r="JLA3236" s="235" t="s">
        <v>189</v>
      </c>
      <c r="JLB3236" s="112" t="s">
        <v>0</v>
      </c>
      <c r="JLC3236" s="112" t="s">
        <v>1</v>
      </c>
      <c r="JLD3236" s="112" t="s">
        <v>2</v>
      </c>
      <c r="JLE3236" s="112" t="s">
        <v>3</v>
      </c>
      <c r="JLF3236" s="112" t="s">
        <v>50</v>
      </c>
      <c r="JLG3236" s="112" t="s">
        <v>52</v>
      </c>
      <c r="JLH3236" s="112" t="s">
        <v>13</v>
      </c>
      <c r="JLI3236" s="235" t="s">
        <v>189</v>
      </c>
      <c r="JLJ3236" s="112" t="s">
        <v>0</v>
      </c>
      <c r="JLK3236" s="112" t="s">
        <v>1</v>
      </c>
      <c r="JLL3236" s="112" t="s">
        <v>2</v>
      </c>
      <c r="JLM3236" s="112" t="s">
        <v>3</v>
      </c>
      <c r="JLN3236" s="112" t="s">
        <v>50</v>
      </c>
      <c r="JLO3236" s="112" t="s">
        <v>52</v>
      </c>
      <c r="JLP3236" s="112" t="s">
        <v>13</v>
      </c>
      <c r="JLQ3236" s="235" t="s">
        <v>189</v>
      </c>
      <c r="JLR3236" s="112" t="s">
        <v>0</v>
      </c>
      <c r="JLS3236" s="112" t="s">
        <v>1</v>
      </c>
      <c r="JLT3236" s="112" t="s">
        <v>2</v>
      </c>
      <c r="JLU3236" s="112" t="s">
        <v>3</v>
      </c>
      <c r="JLV3236" s="112" t="s">
        <v>50</v>
      </c>
      <c r="JLW3236" s="112" t="s">
        <v>52</v>
      </c>
      <c r="JLX3236" s="112" t="s">
        <v>13</v>
      </c>
      <c r="JLY3236" s="235" t="s">
        <v>189</v>
      </c>
      <c r="JLZ3236" s="112" t="s">
        <v>0</v>
      </c>
      <c r="JMA3236" s="112" t="s">
        <v>1</v>
      </c>
      <c r="JMB3236" s="112" t="s">
        <v>2</v>
      </c>
      <c r="JMC3236" s="112" t="s">
        <v>3</v>
      </c>
      <c r="JMD3236" s="112" t="s">
        <v>50</v>
      </c>
      <c r="JME3236" s="112" t="s">
        <v>52</v>
      </c>
      <c r="JMF3236" s="112" t="s">
        <v>13</v>
      </c>
      <c r="JMG3236" s="235" t="s">
        <v>189</v>
      </c>
      <c r="JMH3236" s="112" t="s">
        <v>0</v>
      </c>
      <c r="JMI3236" s="112" t="s">
        <v>1</v>
      </c>
      <c r="JMJ3236" s="112" t="s">
        <v>2</v>
      </c>
      <c r="JMK3236" s="112" t="s">
        <v>3</v>
      </c>
      <c r="JML3236" s="112" t="s">
        <v>50</v>
      </c>
      <c r="JMM3236" s="112" t="s">
        <v>52</v>
      </c>
      <c r="JMN3236" s="112" t="s">
        <v>13</v>
      </c>
      <c r="JMO3236" s="235" t="s">
        <v>189</v>
      </c>
      <c r="JMP3236" s="112" t="s">
        <v>0</v>
      </c>
      <c r="JMQ3236" s="112" t="s">
        <v>1</v>
      </c>
      <c r="JMR3236" s="112" t="s">
        <v>2</v>
      </c>
      <c r="JMS3236" s="112" t="s">
        <v>3</v>
      </c>
      <c r="JMT3236" s="112" t="s">
        <v>50</v>
      </c>
      <c r="JMU3236" s="112" t="s">
        <v>52</v>
      </c>
      <c r="JMV3236" s="112" t="s">
        <v>13</v>
      </c>
      <c r="JMW3236" s="235" t="s">
        <v>189</v>
      </c>
      <c r="JMX3236" s="112" t="s">
        <v>0</v>
      </c>
      <c r="JMY3236" s="112" t="s">
        <v>1</v>
      </c>
      <c r="JMZ3236" s="112" t="s">
        <v>2</v>
      </c>
      <c r="JNA3236" s="112" t="s">
        <v>3</v>
      </c>
      <c r="JNB3236" s="112" t="s">
        <v>50</v>
      </c>
      <c r="JNC3236" s="112" t="s">
        <v>52</v>
      </c>
      <c r="JND3236" s="112" t="s">
        <v>13</v>
      </c>
      <c r="JNE3236" s="235" t="s">
        <v>189</v>
      </c>
      <c r="JNF3236" s="112" t="s">
        <v>0</v>
      </c>
      <c r="JNG3236" s="112" t="s">
        <v>1</v>
      </c>
      <c r="JNH3236" s="112" t="s">
        <v>2</v>
      </c>
      <c r="JNI3236" s="112" t="s">
        <v>3</v>
      </c>
      <c r="JNJ3236" s="112" t="s">
        <v>50</v>
      </c>
      <c r="JNK3236" s="112" t="s">
        <v>52</v>
      </c>
      <c r="JNL3236" s="112" t="s">
        <v>13</v>
      </c>
      <c r="JNM3236" s="235" t="s">
        <v>189</v>
      </c>
      <c r="JNN3236" s="112" t="s">
        <v>0</v>
      </c>
      <c r="JNO3236" s="112" t="s">
        <v>1</v>
      </c>
      <c r="JNP3236" s="112" t="s">
        <v>2</v>
      </c>
      <c r="JNQ3236" s="112" t="s">
        <v>3</v>
      </c>
      <c r="JNR3236" s="112" t="s">
        <v>50</v>
      </c>
      <c r="JNS3236" s="112" t="s">
        <v>52</v>
      </c>
      <c r="JNT3236" s="112" t="s">
        <v>13</v>
      </c>
      <c r="JNU3236" s="235" t="s">
        <v>189</v>
      </c>
      <c r="JNV3236" s="112" t="s">
        <v>0</v>
      </c>
      <c r="JNW3236" s="112" t="s">
        <v>1</v>
      </c>
      <c r="JNX3236" s="112" t="s">
        <v>2</v>
      </c>
      <c r="JNY3236" s="112" t="s">
        <v>3</v>
      </c>
      <c r="JNZ3236" s="112" t="s">
        <v>50</v>
      </c>
      <c r="JOA3236" s="112" t="s">
        <v>52</v>
      </c>
      <c r="JOB3236" s="112" t="s">
        <v>13</v>
      </c>
      <c r="JOC3236" s="235" t="s">
        <v>189</v>
      </c>
      <c r="JOD3236" s="112" t="s">
        <v>0</v>
      </c>
      <c r="JOE3236" s="112" t="s">
        <v>1</v>
      </c>
      <c r="JOF3236" s="112" t="s">
        <v>2</v>
      </c>
      <c r="JOG3236" s="112" t="s">
        <v>3</v>
      </c>
      <c r="JOH3236" s="112" t="s">
        <v>50</v>
      </c>
      <c r="JOI3236" s="112" t="s">
        <v>52</v>
      </c>
      <c r="JOJ3236" s="112" t="s">
        <v>13</v>
      </c>
      <c r="JOK3236" s="235" t="s">
        <v>189</v>
      </c>
      <c r="JOL3236" s="112" t="s">
        <v>0</v>
      </c>
      <c r="JOM3236" s="112" t="s">
        <v>1</v>
      </c>
      <c r="JON3236" s="112" t="s">
        <v>2</v>
      </c>
      <c r="JOO3236" s="112" t="s">
        <v>3</v>
      </c>
      <c r="JOP3236" s="112" t="s">
        <v>50</v>
      </c>
      <c r="JOQ3236" s="112" t="s">
        <v>52</v>
      </c>
      <c r="JOR3236" s="112" t="s">
        <v>13</v>
      </c>
      <c r="JOS3236" s="235" t="s">
        <v>189</v>
      </c>
      <c r="JOT3236" s="112" t="s">
        <v>0</v>
      </c>
      <c r="JOU3236" s="112" t="s">
        <v>1</v>
      </c>
      <c r="JOV3236" s="112" t="s">
        <v>2</v>
      </c>
      <c r="JOW3236" s="112" t="s">
        <v>3</v>
      </c>
      <c r="JOX3236" s="112" t="s">
        <v>50</v>
      </c>
      <c r="JOY3236" s="112" t="s">
        <v>52</v>
      </c>
      <c r="JOZ3236" s="112" t="s">
        <v>13</v>
      </c>
      <c r="JPA3236" s="235" t="s">
        <v>189</v>
      </c>
      <c r="JPB3236" s="112" t="s">
        <v>0</v>
      </c>
      <c r="JPC3236" s="112" t="s">
        <v>1</v>
      </c>
      <c r="JPD3236" s="112" t="s">
        <v>2</v>
      </c>
      <c r="JPE3236" s="112" t="s">
        <v>3</v>
      </c>
      <c r="JPF3236" s="112" t="s">
        <v>50</v>
      </c>
      <c r="JPG3236" s="112" t="s">
        <v>52</v>
      </c>
      <c r="JPH3236" s="112" t="s">
        <v>13</v>
      </c>
      <c r="JPI3236" s="235" t="s">
        <v>189</v>
      </c>
      <c r="JPJ3236" s="112" t="s">
        <v>0</v>
      </c>
      <c r="JPK3236" s="112" t="s">
        <v>1</v>
      </c>
      <c r="JPL3236" s="112" t="s">
        <v>2</v>
      </c>
      <c r="JPM3236" s="112" t="s">
        <v>3</v>
      </c>
      <c r="JPN3236" s="112" t="s">
        <v>50</v>
      </c>
      <c r="JPO3236" s="112" t="s">
        <v>52</v>
      </c>
      <c r="JPP3236" s="112" t="s">
        <v>13</v>
      </c>
      <c r="JPQ3236" s="235" t="s">
        <v>189</v>
      </c>
      <c r="JPR3236" s="112" t="s">
        <v>0</v>
      </c>
      <c r="JPS3236" s="112" t="s">
        <v>1</v>
      </c>
      <c r="JPT3236" s="112" t="s">
        <v>2</v>
      </c>
      <c r="JPU3236" s="112" t="s">
        <v>3</v>
      </c>
      <c r="JPV3236" s="112" t="s">
        <v>50</v>
      </c>
      <c r="JPW3236" s="112" t="s">
        <v>52</v>
      </c>
      <c r="JPX3236" s="112" t="s">
        <v>13</v>
      </c>
      <c r="JPY3236" s="235" t="s">
        <v>189</v>
      </c>
      <c r="JPZ3236" s="112" t="s">
        <v>0</v>
      </c>
      <c r="JQA3236" s="112" t="s">
        <v>1</v>
      </c>
      <c r="JQB3236" s="112" t="s">
        <v>2</v>
      </c>
      <c r="JQC3236" s="112" t="s">
        <v>3</v>
      </c>
      <c r="JQD3236" s="112" t="s">
        <v>50</v>
      </c>
      <c r="JQE3236" s="112" t="s">
        <v>52</v>
      </c>
      <c r="JQF3236" s="112" t="s">
        <v>13</v>
      </c>
      <c r="JQG3236" s="235" t="s">
        <v>189</v>
      </c>
      <c r="JQH3236" s="112" t="s">
        <v>0</v>
      </c>
      <c r="JQI3236" s="112" t="s">
        <v>1</v>
      </c>
      <c r="JQJ3236" s="112" t="s">
        <v>2</v>
      </c>
      <c r="JQK3236" s="112" t="s">
        <v>3</v>
      </c>
      <c r="JQL3236" s="112" t="s">
        <v>50</v>
      </c>
      <c r="JQM3236" s="112" t="s">
        <v>52</v>
      </c>
      <c r="JQN3236" s="112" t="s">
        <v>13</v>
      </c>
      <c r="JQO3236" s="235" t="s">
        <v>189</v>
      </c>
      <c r="JQP3236" s="112" t="s">
        <v>0</v>
      </c>
      <c r="JQQ3236" s="112" t="s">
        <v>1</v>
      </c>
      <c r="JQR3236" s="112" t="s">
        <v>2</v>
      </c>
      <c r="JQS3236" s="112" t="s">
        <v>3</v>
      </c>
      <c r="JQT3236" s="112" t="s">
        <v>50</v>
      </c>
      <c r="JQU3236" s="112" t="s">
        <v>52</v>
      </c>
      <c r="JQV3236" s="112" t="s">
        <v>13</v>
      </c>
      <c r="JQW3236" s="235" t="s">
        <v>189</v>
      </c>
      <c r="JQX3236" s="112" t="s">
        <v>0</v>
      </c>
      <c r="JQY3236" s="112" t="s">
        <v>1</v>
      </c>
      <c r="JQZ3236" s="112" t="s">
        <v>2</v>
      </c>
      <c r="JRA3236" s="112" t="s">
        <v>3</v>
      </c>
      <c r="JRB3236" s="112" t="s">
        <v>50</v>
      </c>
      <c r="JRC3236" s="112" t="s">
        <v>52</v>
      </c>
      <c r="JRD3236" s="112" t="s">
        <v>13</v>
      </c>
      <c r="JRE3236" s="235" t="s">
        <v>189</v>
      </c>
      <c r="JRF3236" s="112" t="s">
        <v>0</v>
      </c>
      <c r="JRG3236" s="112" t="s">
        <v>1</v>
      </c>
      <c r="JRH3236" s="112" t="s">
        <v>2</v>
      </c>
      <c r="JRI3236" s="112" t="s">
        <v>3</v>
      </c>
      <c r="JRJ3236" s="112" t="s">
        <v>50</v>
      </c>
      <c r="JRK3236" s="112" t="s">
        <v>52</v>
      </c>
      <c r="JRL3236" s="112" t="s">
        <v>13</v>
      </c>
      <c r="JRM3236" s="235" t="s">
        <v>189</v>
      </c>
      <c r="JRN3236" s="112" t="s">
        <v>0</v>
      </c>
      <c r="JRO3236" s="112" t="s">
        <v>1</v>
      </c>
      <c r="JRP3236" s="112" t="s">
        <v>2</v>
      </c>
      <c r="JRQ3236" s="112" t="s">
        <v>3</v>
      </c>
      <c r="JRR3236" s="112" t="s">
        <v>50</v>
      </c>
      <c r="JRS3236" s="112" t="s">
        <v>52</v>
      </c>
      <c r="JRT3236" s="112" t="s">
        <v>13</v>
      </c>
      <c r="JRU3236" s="235" t="s">
        <v>189</v>
      </c>
      <c r="JRV3236" s="112" t="s">
        <v>0</v>
      </c>
      <c r="JRW3236" s="112" t="s">
        <v>1</v>
      </c>
      <c r="JRX3236" s="112" t="s">
        <v>2</v>
      </c>
      <c r="JRY3236" s="112" t="s">
        <v>3</v>
      </c>
      <c r="JRZ3236" s="112" t="s">
        <v>50</v>
      </c>
      <c r="JSA3236" s="112" t="s">
        <v>52</v>
      </c>
      <c r="JSB3236" s="112" t="s">
        <v>13</v>
      </c>
      <c r="JSC3236" s="235" t="s">
        <v>189</v>
      </c>
      <c r="JSD3236" s="112" t="s">
        <v>0</v>
      </c>
      <c r="JSE3236" s="112" t="s">
        <v>1</v>
      </c>
      <c r="JSF3236" s="112" t="s">
        <v>2</v>
      </c>
      <c r="JSG3236" s="112" t="s">
        <v>3</v>
      </c>
      <c r="JSH3236" s="112" t="s">
        <v>50</v>
      </c>
      <c r="JSI3236" s="112" t="s">
        <v>52</v>
      </c>
      <c r="JSJ3236" s="112" t="s">
        <v>13</v>
      </c>
      <c r="JSK3236" s="235" t="s">
        <v>189</v>
      </c>
      <c r="JSL3236" s="112" t="s">
        <v>0</v>
      </c>
      <c r="JSM3236" s="112" t="s">
        <v>1</v>
      </c>
      <c r="JSN3236" s="112" t="s">
        <v>2</v>
      </c>
      <c r="JSO3236" s="112" t="s">
        <v>3</v>
      </c>
      <c r="JSP3236" s="112" t="s">
        <v>50</v>
      </c>
      <c r="JSQ3236" s="112" t="s">
        <v>52</v>
      </c>
      <c r="JSR3236" s="112" t="s">
        <v>13</v>
      </c>
      <c r="JSS3236" s="235" t="s">
        <v>189</v>
      </c>
      <c r="JST3236" s="112" t="s">
        <v>0</v>
      </c>
      <c r="JSU3236" s="112" t="s">
        <v>1</v>
      </c>
      <c r="JSV3236" s="112" t="s">
        <v>2</v>
      </c>
      <c r="JSW3236" s="112" t="s">
        <v>3</v>
      </c>
      <c r="JSX3236" s="112" t="s">
        <v>50</v>
      </c>
      <c r="JSY3236" s="112" t="s">
        <v>52</v>
      </c>
      <c r="JSZ3236" s="112" t="s">
        <v>13</v>
      </c>
      <c r="JTA3236" s="235" t="s">
        <v>189</v>
      </c>
      <c r="JTB3236" s="112" t="s">
        <v>0</v>
      </c>
      <c r="JTC3236" s="112" t="s">
        <v>1</v>
      </c>
      <c r="JTD3236" s="112" t="s">
        <v>2</v>
      </c>
      <c r="JTE3236" s="112" t="s">
        <v>3</v>
      </c>
      <c r="JTF3236" s="112" t="s">
        <v>50</v>
      </c>
      <c r="JTG3236" s="112" t="s">
        <v>52</v>
      </c>
      <c r="JTH3236" s="112" t="s">
        <v>13</v>
      </c>
      <c r="JTI3236" s="235" t="s">
        <v>189</v>
      </c>
      <c r="JTJ3236" s="112" t="s">
        <v>0</v>
      </c>
      <c r="JTK3236" s="112" t="s">
        <v>1</v>
      </c>
      <c r="JTL3236" s="112" t="s">
        <v>2</v>
      </c>
      <c r="JTM3236" s="112" t="s">
        <v>3</v>
      </c>
      <c r="JTN3236" s="112" t="s">
        <v>50</v>
      </c>
      <c r="JTO3236" s="112" t="s">
        <v>52</v>
      </c>
      <c r="JTP3236" s="112" t="s">
        <v>13</v>
      </c>
      <c r="JTQ3236" s="235" t="s">
        <v>189</v>
      </c>
      <c r="JTR3236" s="112" t="s">
        <v>0</v>
      </c>
      <c r="JTS3236" s="112" t="s">
        <v>1</v>
      </c>
      <c r="JTT3236" s="112" t="s">
        <v>2</v>
      </c>
      <c r="JTU3236" s="112" t="s">
        <v>3</v>
      </c>
      <c r="JTV3236" s="112" t="s">
        <v>50</v>
      </c>
      <c r="JTW3236" s="112" t="s">
        <v>52</v>
      </c>
      <c r="JTX3236" s="112" t="s">
        <v>13</v>
      </c>
      <c r="JTY3236" s="235" t="s">
        <v>189</v>
      </c>
      <c r="JTZ3236" s="112" t="s">
        <v>0</v>
      </c>
      <c r="JUA3236" s="112" t="s">
        <v>1</v>
      </c>
      <c r="JUB3236" s="112" t="s">
        <v>2</v>
      </c>
      <c r="JUC3236" s="112" t="s">
        <v>3</v>
      </c>
      <c r="JUD3236" s="112" t="s">
        <v>50</v>
      </c>
      <c r="JUE3236" s="112" t="s">
        <v>52</v>
      </c>
      <c r="JUF3236" s="112" t="s">
        <v>13</v>
      </c>
      <c r="JUG3236" s="235" t="s">
        <v>189</v>
      </c>
      <c r="JUH3236" s="112" t="s">
        <v>0</v>
      </c>
      <c r="JUI3236" s="112" t="s">
        <v>1</v>
      </c>
      <c r="JUJ3236" s="112" t="s">
        <v>2</v>
      </c>
      <c r="JUK3236" s="112" t="s">
        <v>3</v>
      </c>
      <c r="JUL3236" s="112" t="s">
        <v>50</v>
      </c>
      <c r="JUM3236" s="112" t="s">
        <v>52</v>
      </c>
      <c r="JUN3236" s="112" t="s">
        <v>13</v>
      </c>
      <c r="JUO3236" s="235" t="s">
        <v>189</v>
      </c>
      <c r="JUP3236" s="112" t="s">
        <v>0</v>
      </c>
      <c r="JUQ3236" s="112" t="s">
        <v>1</v>
      </c>
      <c r="JUR3236" s="112" t="s">
        <v>2</v>
      </c>
      <c r="JUS3236" s="112" t="s">
        <v>3</v>
      </c>
      <c r="JUT3236" s="112" t="s">
        <v>50</v>
      </c>
      <c r="JUU3236" s="112" t="s">
        <v>52</v>
      </c>
      <c r="JUV3236" s="112" t="s">
        <v>13</v>
      </c>
      <c r="JUW3236" s="235" t="s">
        <v>189</v>
      </c>
      <c r="JUX3236" s="112" t="s">
        <v>0</v>
      </c>
      <c r="JUY3236" s="112" t="s">
        <v>1</v>
      </c>
      <c r="JUZ3236" s="112" t="s">
        <v>2</v>
      </c>
      <c r="JVA3236" s="112" t="s">
        <v>3</v>
      </c>
      <c r="JVB3236" s="112" t="s">
        <v>50</v>
      </c>
      <c r="JVC3236" s="112" t="s">
        <v>52</v>
      </c>
      <c r="JVD3236" s="112" t="s">
        <v>13</v>
      </c>
      <c r="JVE3236" s="235" t="s">
        <v>189</v>
      </c>
      <c r="JVF3236" s="112" t="s">
        <v>0</v>
      </c>
      <c r="JVG3236" s="112" t="s">
        <v>1</v>
      </c>
      <c r="JVH3236" s="112" t="s">
        <v>2</v>
      </c>
      <c r="JVI3236" s="112" t="s">
        <v>3</v>
      </c>
      <c r="JVJ3236" s="112" t="s">
        <v>50</v>
      </c>
      <c r="JVK3236" s="112" t="s">
        <v>52</v>
      </c>
      <c r="JVL3236" s="112" t="s">
        <v>13</v>
      </c>
      <c r="JVM3236" s="235" t="s">
        <v>189</v>
      </c>
      <c r="JVN3236" s="112" t="s">
        <v>0</v>
      </c>
      <c r="JVO3236" s="112" t="s">
        <v>1</v>
      </c>
      <c r="JVP3236" s="112" t="s">
        <v>2</v>
      </c>
      <c r="JVQ3236" s="112" t="s">
        <v>3</v>
      </c>
      <c r="JVR3236" s="112" t="s">
        <v>50</v>
      </c>
      <c r="JVS3236" s="112" t="s">
        <v>52</v>
      </c>
      <c r="JVT3236" s="112" t="s">
        <v>13</v>
      </c>
      <c r="JVU3236" s="235" t="s">
        <v>189</v>
      </c>
      <c r="JVV3236" s="112" t="s">
        <v>0</v>
      </c>
      <c r="JVW3236" s="112" t="s">
        <v>1</v>
      </c>
      <c r="JVX3236" s="112" t="s">
        <v>2</v>
      </c>
      <c r="JVY3236" s="112" t="s">
        <v>3</v>
      </c>
      <c r="JVZ3236" s="112" t="s">
        <v>50</v>
      </c>
      <c r="JWA3236" s="112" t="s">
        <v>52</v>
      </c>
      <c r="JWB3236" s="112" t="s">
        <v>13</v>
      </c>
      <c r="JWC3236" s="235" t="s">
        <v>189</v>
      </c>
      <c r="JWD3236" s="112" t="s">
        <v>0</v>
      </c>
      <c r="JWE3236" s="112" t="s">
        <v>1</v>
      </c>
      <c r="JWF3236" s="112" t="s">
        <v>2</v>
      </c>
      <c r="JWG3236" s="112" t="s">
        <v>3</v>
      </c>
      <c r="JWH3236" s="112" t="s">
        <v>50</v>
      </c>
      <c r="JWI3236" s="112" t="s">
        <v>52</v>
      </c>
      <c r="JWJ3236" s="112" t="s">
        <v>13</v>
      </c>
      <c r="JWK3236" s="235" t="s">
        <v>189</v>
      </c>
      <c r="JWL3236" s="112" t="s">
        <v>0</v>
      </c>
      <c r="JWM3236" s="112" t="s">
        <v>1</v>
      </c>
      <c r="JWN3236" s="112" t="s">
        <v>2</v>
      </c>
      <c r="JWO3236" s="112" t="s">
        <v>3</v>
      </c>
      <c r="JWP3236" s="112" t="s">
        <v>50</v>
      </c>
      <c r="JWQ3236" s="112" t="s">
        <v>52</v>
      </c>
      <c r="JWR3236" s="112" t="s">
        <v>13</v>
      </c>
      <c r="JWS3236" s="235" t="s">
        <v>189</v>
      </c>
      <c r="JWT3236" s="112" t="s">
        <v>0</v>
      </c>
      <c r="JWU3236" s="112" t="s">
        <v>1</v>
      </c>
      <c r="JWV3236" s="112" t="s">
        <v>2</v>
      </c>
      <c r="JWW3236" s="112" t="s">
        <v>3</v>
      </c>
      <c r="JWX3236" s="112" t="s">
        <v>50</v>
      </c>
      <c r="JWY3236" s="112" t="s">
        <v>52</v>
      </c>
      <c r="JWZ3236" s="112" t="s">
        <v>13</v>
      </c>
      <c r="JXA3236" s="235" t="s">
        <v>189</v>
      </c>
      <c r="JXB3236" s="112" t="s">
        <v>0</v>
      </c>
      <c r="JXC3236" s="112" t="s">
        <v>1</v>
      </c>
      <c r="JXD3236" s="112" t="s">
        <v>2</v>
      </c>
      <c r="JXE3236" s="112" t="s">
        <v>3</v>
      </c>
      <c r="JXF3236" s="112" t="s">
        <v>50</v>
      </c>
      <c r="JXG3236" s="112" t="s">
        <v>52</v>
      </c>
      <c r="JXH3236" s="112" t="s">
        <v>13</v>
      </c>
      <c r="JXI3236" s="235" t="s">
        <v>189</v>
      </c>
      <c r="JXJ3236" s="112" t="s">
        <v>0</v>
      </c>
      <c r="JXK3236" s="112" t="s">
        <v>1</v>
      </c>
      <c r="JXL3236" s="112" t="s">
        <v>2</v>
      </c>
      <c r="JXM3236" s="112" t="s">
        <v>3</v>
      </c>
      <c r="JXN3236" s="112" t="s">
        <v>50</v>
      </c>
      <c r="JXO3236" s="112" t="s">
        <v>52</v>
      </c>
      <c r="JXP3236" s="112" t="s">
        <v>13</v>
      </c>
      <c r="JXQ3236" s="235" t="s">
        <v>189</v>
      </c>
      <c r="JXR3236" s="112" t="s">
        <v>0</v>
      </c>
      <c r="JXS3236" s="112" t="s">
        <v>1</v>
      </c>
      <c r="JXT3236" s="112" t="s">
        <v>2</v>
      </c>
      <c r="JXU3236" s="112" t="s">
        <v>3</v>
      </c>
      <c r="JXV3236" s="112" t="s">
        <v>50</v>
      </c>
      <c r="JXW3236" s="112" t="s">
        <v>52</v>
      </c>
      <c r="JXX3236" s="112" t="s">
        <v>13</v>
      </c>
      <c r="JXY3236" s="235" t="s">
        <v>189</v>
      </c>
      <c r="JXZ3236" s="112" t="s">
        <v>0</v>
      </c>
      <c r="JYA3236" s="112" t="s">
        <v>1</v>
      </c>
      <c r="JYB3236" s="112" t="s">
        <v>2</v>
      </c>
      <c r="JYC3236" s="112" t="s">
        <v>3</v>
      </c>
      <c r="JYD3236" s="112" t="s">
        <v>50</v>
      </c>
      <c r="JYE3236" s="112" t="s">
        <v>52</v>
      </c>
      <c r="JYF3236" s="112" t="s">
        <v>13</v>
      </c>
      <c r="JYG3236" s="235" t="s">
        <v>189</v>
      </c>
      <c r="JYH3236" s="112" t="s">
        <v>0</v>
      </c>
      <c r="JYI3236" s="112" t="s">
        <v>1</v>
      </c>
      <c r="JYJ3236" s="112" t="s">
        <v>2</v>
      </c>
      <c r="JYK3236" s="112" t="s">
        <v>3</v>
      </c>
      <c r="JYL3236" s="112" t="s">
        <v>50</v>
      </c>
      <c r="JYM3236" s="112" t="s">
        <v>52</v>
      </c>
      <c r="JYN3236" s="112" t="s">
        <v>13</v>
      </c>
      <c r="JYO3236" s="235" t="s">
        <v>189</v>
      </c>
      <c r="JYP3236" s="112" t="s">
        <v>0</v>
      </c>
      <c r="JYQ3236" s="112" t="s">
        <v>1</v>
      </c>
      <c r="JYR3236" s="112" t="s">
        <v>2</v>
      </c>
      <c r="JYS3236" s="112" t="s">
        <v>3</v>
      </c>
      <c r="JYT3236" s="112" t="s">
        <v>50</v>
      </c>
      <c r="JYU3236" s="112" t="s">
        <v>52</v>
      </c>
      <c r="JYV3236" s="112" t="s">
        <v>13</v>
      </c>
      <c r="JYW3236" s="235" t="s">
        <v>189</v>
      </c>
      <c r="JYX3236" s="112" t="s">
        <v>0</v>
      </c>
      <c r="JYY3236" s="112" t="s">
        <v>1</v>
      </c>
      <c r="JYZ3236" s="112" t="s">
        <v>2</v>
      </c>
      <c r="JZA3236" s="112" t="s">
        <v>3</v>
      </c>
      <c r="JZB3236" s="112" t="s">
        <v>50</v>
      </c>
      <c r="JZC3236" s="112" t="s">
        <v>52</v>
      </c>
      <c r="JZD3236" s="112" t="s">
        <v>13</v>
      </c>
      <c r="JZE3236" s="235" t="s">
        <v>189</v>
      </c>
      <c r="JZF3236" s="112" t="s">
        <v>0</v>
      </c>
      <c r="JZG3236" s="112" t="s">
        <v>1</v>
      </c>
      <c r="JZH3236" s="112" t="s">
        <v>2</v>
      </c>
      <c r="JZI3236" s="112" t="s">
        <v>3</v>
      </c>
      <c r="JZJ3236" s="112" t="s">
        <v>50</v>
      </c>
      <c r="JZK3236" s="112" t="s">
        <v>52</v>
      </c>
      <c r="JZL3236" s="112" t="s">
        <v>13</v>
      </c>
      <c r="JZM3236" s="235" t="s">
        <v>189</v>
      </c>
      <c r="JZN3236" s="112" t="s">
        <v>0</v>
      </c>
      <c r="JZO3236" s="112" t="s">
        <v>1</v>
      </c>
      <c r="JZP3236" s="112" t="s">
        <v>2</v>
      </c>
      <c r="JZQ3236" s="112" t="s">
        <v>3</v>
      </c>
      <c r="JZR3236" s="112" t="s">
        <v>50</v>
      </c>
      <c r="JZS3236" s="112" t="s">
        <v>52</v>
      </c>
      <c r="JZT3236" s="112" t="s">
        <v>13</v>
      </c>
      <c r="JZU3236" s="235" t="s">
        <v>189</v>
      </c>
      <c r="JZV3236" s="112" t="s">
        <v>0</v>
      </c>
      <c r="JZW3236" s="112" t="s">
        <v>1</v>
      </c>
      <c r="JZX3236" s="112" t="s">
        <v>2</v>
      </c>
      <c r="JZY3236" s="112" t="s">
        <v>3</v>
      </c>
      <c r="JZZ3236" s="112" t="s">
        <v>50</v>
      </c>
      <c r="KAA3236" s="112" t="s">
        <v>52</v>
      </c>
      <c r="KAB3236" s="112" t="s">
        <v>13</v>
      </c>
      <c r="KAC3236" s="235" t="s">
        <v>189</v>
      </c>
      <c r="KAD3236" s="112" t="s">
        <v>0</v>
      </c>
      <c r="KAE3236" s="112" t="s">
        <v>1</v>
      </c>
      <c r="KAF3236" s="112" t="s">
        <v>2</v>
      </c>
      <c r="KAG3236" s="112" t="s">
        <v>3</v>
      </c>
      <c r="KAH3236" s="112" t="s">
        <v>50</v>
      </c>
      <c r="KAI3236" s="112" t="s">
        <v>52</v>
      </c>
      <c r="KAJ3236" s="112" t="s">
        <v>13</v>
      </c>
      <c r="KAK3236" s="235" t="s">
        <v>189</v>
      </c>
      <c r="KAL3236" s="112" t="s">
        <v>0</v>
      </c>
      <c r="KAM3236" s="112" t="s">
        <v>1</v>
      </c>
      <c r="KAN3236" s="112" t="s">
        <v>2</v>
      </c>
      <c r="KAO3236" s="112" t="s">
        <v>3</v>
      </c>
      <c r="KAP3236" s="112" t="s">
        <v>50</v>
      </c>
      <c r="KAQ3236" s="112" t="s">
        <v>52</v>
      </c>
      <c r="KAR3236" s="112" t="s">
        <v>13</v>
      </c>
      <c r="KAS3236" s="235" t="s">
        <v>189</v>
      </c>
      <c r="KAT3236" s="112" t="s">
        <v>0</v>
      </c>
      <c r="KAU3236" s="112" t="s">
        <v>1</v>
      </c>
      <c r="KAV3236" s="112" t="s">
        <v>2</v>
      </c>
      <c r="KAW3236" s="112" t="s">
        <v>3</v>
      </c>
      <c r="KAX3236" s="112" t="s">
        <v>50</v>
      </c>
      <c r="KAY3236" s="112" t="s">
        <v>52</v>
      </c>
      <c r="KAZ3236" s="112" t="s">
        <v>13</v>
      </c>
      <c r="KBA3236" s="235" t="s">
        <v>189</v>
      </c>
      <c r="KBB3236" s="112" t="s">
        <v>0</v>
      </c>
      <c r="KBC3236" s="112" t="s">
        <v>1</v>
      </c>
      <c r="KBD3236" s="112" t="s">
        <v>2</v>
      </c>
      <c r="KBE3236" s="112" t="s">
        <v>3</v>
      </c>
      <c r="KBF3236" s="112" t="s">
        <v>50</v>
      </c>
      <c r="KBG3236" s="112" t="s">
        <v>52</v>
      </c>
      <c r="KBH3236" s="112" t="s">
        <v>13</v>
      </c>
      <c r="KBI3236" s="235" t="s">
        <v>189</v>
      </c>
      <c r="KBJ3236" s="112" t="s">
        <v>0</v>
      </c>
      <c r="KBK3236" s="112" t="s">
        <v>1</v>
      </c>
      <c r="KBL3236" s="112" t="s">
        <v>2</v>
      </c>
      <c r="KBM3236" s="112" t="s">
        <v>3</v>
      </c>
      <c r="KBN3236" s="112" t="s">
        <v>50</v>
      </c>
      <c r="KBO3236" s="112" t="s">
        <v>52</v>
      </c>
      <c r="KBP3236" s="112" t="s">
        <v>13</v>
      </c>
      <c r="KBQ3236" s="235" t="s">
        <v>189</v>
      </c>
      <c r="KBR3236" s="112" t="s">
        <v>0</v>
      </c>
      <c r="KBS3236" s="112" t="s">
        <v>1</v>
      </c>
      <c r="KBT3236" s="112" t="s">
        <v>2</v>
      </c>
      <c r="KBU3236" s="112" t="s">
        <v>3</v>
      </c>
      <c r="KBV3236" s="112" t="s">
        <v>50</v>
      </c>
      <c r="KBW3236" s="112" t="s">
        <v>52</v>
      </c>
      <c r="KBX3236" s="112" t="s">
        <v>13</v>
      </c>
      <c r="KBY3236" s="235" t="s">
        <v>189</v>
      </c>
      <c r="KBZ3236" s="112" t="s">
        <v>0</v>
      </c>
      <c r="KCA3236" s="112" t="s">
        <v>1</v>
      </c>
      <c r="KCB3236" s="112" t="s">
        <v>2</v>
      </c>
      <c r="KCC3236" s="112" t="s">
        <v>3</v>
      </c>
      <c r="KCD3236" s="112" t="s">
        <v>50</v>
      </c>
      <c r="KCE3236" s="112" t="s">
        <v>52</v>
      </c>
      <c r="KCF3236" s="112" t="s">
        <v>13</v>
      </c>
      <c r="KCG3236" s="235" t="s">
        <v>189</v>
      </c>
      <c r="KCH3236" s="112" t="s">
        <v>0</v>
      </c>
      <c r="KCI3236" s="112" t="s">
        <v>1</v>
      </c>
      <c r="KCJ3236" s="112" t="s">
        <v>2</v>
      </c>
      <c r="KCK3236" s="112" t="s">
        <v>3</v>
      </c>
      <c r="KCL3236" s="112" t="s">
        <v>50</v>
      </c>
      <c r="KCM3236" s="112" t="s">
        <v>52</v>
      </c>
      <c r="KCN3236" s="112" t="s">
        <v>13</v>
      </c>
      <c r="KCO3236" s="235" t="s">
        <v>189</v>
      </c>
      <c r="KCP3236" s="112" t="s">
        <v>0</v>
      </c>
      <c r="KCQ3236" s="112" t="s">
        <v>1</v>
      </c>
      <c r="KCR3236" s="112" t="s">
        <v>2</v>
      </c>
      <c r="KCS3236" s="112" t="s">
        <v>3</v>
      </c>
      <c r="KCT3236" s="112" t="s">
        <v>50</v>
      </c>
      <c r="KCU3236" s="112" t="s">
        <v>52</v>
      </c>
      <c r="KCV3236" s="112" t="s">
        <v>13</v>
      </c>
      <c r="KCW3236" s="235" t="s">
        <v>189</v>
      </c>
      <c r="KCX3236" s="112" t="s">
        <v>0</v>
      </c>
      <c r="KCY3236" s="112" t="s">
        <v>1</v>
      </c>
      <c r="KCZ3236" s="112" t="s">
        <v>2</v>
      </c>
      <c r="KDA3236" s="112" t="s">
        <v>3</v>
      </c>
      <c r="KDB3236" s="112" t="s">
        <v>50</v>
      </c>
      <c r="KDC3236" s="112" t="s">
        <v>52</v>
      </c>
      <c r="KDD3236" s="112" t="s">
        <v>13</v>
      </c>
      <c r="KDE3236" s="235" t="s">
        <v>189</v>
      </c>
      <c r="KDF3236" s="112" t="s">
        <v>0</v>
      </c>
      <c r="KDG3236" s="112" t="s">
        <v>1</v>
      </c>
      <c r="KDH3236" s="112" t="s">
        <v>2</v>
      </c>
      <c r="KDI3236" s="112" t="s">
        <v>3</v>
      </c>
      <c r="KDJ3236" s="112" t="s">
        <v>50</v>
      </c>
      <c r="KDK3236" s="112" t="s">
        <v>52</v>
      </c>
      <c r="KDL3236" s="112" t="s">
        <v>13</v>
      </c>
      <c r="KDM3236" s="235" t="s">
        <v>189</v>
      </c>
      <c r="KDN3236" s="112" t="s">
        <v>0</v>
      </c>
      <c r="KDO3236" s="112" t="s">
        <v>1</v>
      </c>
      <c r="KDP3236" s="112" t="s">
        <v>2</v>
      </c>
      <c r="KDQ3236" s="112" t="s">
        <v>3</v>
      </c>
      <c r="KDR3236" s="112" t="s">
        <v>50</v>
      </c>
      <c r="KDS3236" s="112" t="s">
        <v>52</v>
      </c>
      <c r="KDT3236" s="112" t="s">
        <v>13</v>
      </c>
      <c r="KDU3236" s="235" t="s">
        <v>189</v>
      </c>
      <c r="KDV3236" s="112" t="s">
        <v>0</v>
      </c>
      <c r="KDW3236" s="112" t="s">
        <v>1</v>
      </c>
      <c r="KDX3236" s="112" t="s">
        <v>2</v>
      </c>
      <c r="KDY3236" s="112" t="s">
        <v>3</v>
      </c>
      <c r="KDZ3236" s="112" t="s">
        <v>50</v>
      </c>
      <c r="KEA3236" s="112" t="s">
        <v>52</v>
      </c>
      <c r="KEB3236" s="112" t="s">
        <v>13</v>
      </c>
      <c r="KEC3236" s="235" t="s">
        <v>189</v>
      </c>
      <c r="KED3236" s="112" t="s">
        <v>0</v>
      </c>
      <c r="KEE3236" s="112" t="s">
        <v>1</v>
      </c>
      <c r="KEF3236" s="112" t="s">
        <v>2</v>
      </c>
      <c r="KEG3236" s="112" t="s">
        <v>3</v>
      </c>
      <c r="KEH3236" s="112" t="s">
        <v>50</v>
      </c>
      <c r="KEI3236" s="112" t="s">
        <v>52</v>
      </c>
      <c r="KEJ3236" s="112" t="s">
        <v>13</v>
      </c>
      <c r="KEK3236" s="235" t="s">
        <v>189</v>
      </c>
      <c r="KEL3236" s="112" t="s">
        <v>0</v>
      </c>
      <c r="KEM3236" s="112" t="s">
        <v>1</v>
      </c>
      <c r="KEN3236" s="112" t="s">
        <v>2</v>
      </c>
      <c r="KEO3236" s="112" t="s">
        <v>3</v>
      </c>
      <c r="KEP3236" s="112" t="s">
        <v>50</v>
      </c>
      <c r="KEQ3236" s="112" t="s">
        <v>52</v>
      </c>
      <c r="KER3236" s="112" t="s">
        <v>13</v>
      </c>
      <c r="KES3236" s="235" t="s">
        <v>189</v>
      </c>
      <c r="KET3236" s="112" t="s">
        <v>0</v>
      </c>
      <c r="KEU3236" s="112" t="s">
        <v>1</v>
      </c>
      <c r="KEV3236" s="112" t="s">
        <v>2</v>
      </c>
      <c r="KEW3236" s="112" t="s">
        <v>3</v>
      </c>
      <c r="KEX3236" s="112" t="s">
        <v>50</v>
      </c>
      <c r="KEY3236" s="112" t="s">
        <v>52</v>
      </c>
      <c r="KEZ3236" s="112" t="s">
        <v>13</v>
      </c>
      <c r="KFA3236" s="235" t="s">
        <v>189</v>
      </c>
      <c r="KFB3236" s="112" t="s">
        <v>0</v>
      </c>
      <c r="KFC3236" s="112" t="s">
        <v>1</v>
      </c>
      <c r="KFD3236" s="112" t="s">
        <v>2</v>
      </c>
      <c r="KFE3236" s="112" t="s">
        <v>3</v>
      </c>
      <c r="KFF3236" s="112" t="s">
        <v>50</v>
      </c>
      <c r="KFG3236" s="112" t="s">
        <v>52</v>
      </c>
      <c r="KFH3236" s="112" t="s">
        <v>13</v>
      </c>
      <c r="KFI3236" s="235" t="s">
        <v>189</v>
      </c>
      <c r="KFJ3236" s="112" t="s">
        <v>0</v>
      </c>
      <c r="KFK3236" s="112" t="s">
        <v>1</v>
      </c>
      <c r="KFL3236" s="112" t="s">
        <v>2</v>
      </c>
      <c r="KFM3236" s="112" t="s">
        <v>3</v>
      </c>
      <c r="KFN3236" s="112" t="s">
        <v>50</v>
      </c>
      <c r="KFO3236" s="112" t="s">
        <v>52</v>
      </c>
      <c r="KFP3236" s="112" t="s">
        <v>13</v>
      </c>
      <c r="KFQ3236" s="235" t="s">
        <v>189</v>
      </c>
      <c r="KFR3236" s="112" t="s">
        <v>0</v>
      </c>
      <c r="KFS3236" s="112" t="s">
        <v>1</v>
      </c>
      <c r="KFT3236" s="112" t="s">
        <v>2</v>
      </c>
      <c r="KFU3236" s="112" t="s">
        <v>3</v>
      </c>
      <c r="KFV3236" s="112" t="s">
        <v>50</v>
      </c>
      <c r="KFW3236" s="112" t="s">
        <v>52</v>
      </c>
      <c r="KFX3236" s="112" t="s">
        <v>13</v>
      </c>
      <c r="KFY3236" s="235" t="s">
        <v>189</v>
      </c>
      <c r="KFZ3236" s="112" t="s">
        <v>0</v>
      </c>
      <c r="KGA3236" s="112" t="s">
        <v>1</v>
      </c>
      <c r="KGB3236" s="112" t="s">
        <v>2</v>
      </c>
      <c r="KGC3236" s="112" t="s">
        <v>3</v>
      </c>
      <c r="KGD3236" s="112" t="s">
        <v>50</v>
      </c>
      <c r="KGE3236" s="112" t="s">
        <v>52</v>
      </c>
      <c r="KGF3236" s="112" t="s">
        <v>13</v>
      </c>
      <c r="KGG3236" s="235" t="s">
        <v>189</v>
      </c>
      <c r="KGH3236" s="112" t="s">
        <v>0</v>
      </c>
      <c r="KGI3236" s="112" t="s">
        <v>1</v>
      </c>
      <c r="KGJ3236" s="112" t="s">
        <v>2</v>
      </c>
      <c r="KGK3236" s="112" t="s">
        <v>3</v>
      </c>
      <c r="KGL3236" s="112" t="s">
        <v>50</v>
      </c>
      <c r="KGM3236" s="112" t="s">
        <v>52</v>
      </c>
      <c r="KGN3236" s="112" t="s">
        <v>13</v>
      </c>
      <c r="KGO3236" s="235" t="s">
        <v>189</v>
      </c>
      <c r="KGP3236" s="112" t="s">
        <v>0</v>
      </c>
      <c r="KGQ3236" s="112" t="s">
        <v>1</v>
      </c>
      <c r="KGR3236" s="112" t="s">
        <v>2</v>
      </c>
      <c r="KGS3236" s="112" t="s">
        <v>3</v>
      </c>
      <c r="KGT3236" s="112" t="s">
        <v>50</v>
      </c>
      <c r="KGU3236" s="112" t="s">
        <v>52</v>
      </c>
      <c r="KGV3236" s="112" t="s">
        <v>13</v>
      </c>
      <c r="KGW3236" s="235" t="s">
        <v>189</v>
      </c>
      <c r="KGX3236" s="112" t="s">
        <v>0</v>
      </c>
      <c r="KGY3236" s="112" t="s">
        <v>1</v>
      </c>
      <c r="KGZ3236" s="112" t="s">
        <v>2</v>
      </c>
      <c r="KHA3236" s="112" t="s">
        <v>3</v>
      </c>
      <c r="KHB3236" s="112" t="s">
        <v>50</v>
      </c>
      <c r="KHC3236" s="112" t="s">
        <v>52</v>
      </c>
      <c r="KHD3236" s="112" t="s">
        <v>13</v>
      </c>
      <c r="KHE3236" s="235" t="s">
        <v>189</v>
      </c>
      <c r="KHF3236" s="112" t="s">
        <v>0</v>
      </c>
      <c r="KHG3236" s="112" t="s">
        <v>1</v>
      </c>
      <c r="KHH3236" s="112" t="s">
        <v>2</v>
      </c>
      <c r="KHI3236" s="112" t="s">
        <v>3</v>
      </c>
      <c r="KHJ3236" s="112" t="s">
        <v>50</v>
      </c>
      <c r="KHK3236" s="112" t="s">
        <v>52</v>
      </c>
      <c r="KHL3236" s="112" t="s">
        <v>13</v>
      </c>
      <c r="KHM3236" s="235" t="s">
        <v>189</v>
      </c>
      <c r="KHN3236" s="112" t="s">
        <v>0</v>
      </c>
      <c r="KHO3236" s="112" t="s">
        <v>1</v>
      </c>
      <c r="KHP3236" s="112" t="s">
        <v>2</v>
      </c>
      <c r="KHQ3236" s="112" t="s">
        <v>3</v>
      </c>
      <c r="KHR3236" s="112" t="s">
        <v>50</v>
      </c>
      <c r="KHS3236" s="112" t="s">
        <v>52</v>
      </c>
      <c r="KHT3236" s="112" t="s">
        <v>13</v>
      </c>
      <c r="KHU3236" s="235" t="s">
        <v>189</v>
      </c>
      <c r="KHV3236" s="112" t="s">
        <v>0</v>
      </c>
      <c r="KHW3236" s="112" t="s">
        <v>1</v>
      </c>
      <c r="KHX3236" s="112" t="s">
        <v>2</v>
      </c>
      <c r="KHY3236" s="112" t="s">
        <v>3</v>
      </c>
      <c r="KHZ3236" s="112" t="s">
        <v>50</v>
      </c>
      <c r="KIA3236" s="112" t="s">
        <v>52</v>
      </c>
      <c r="KIB3236" s="112" t="s">
        <v>13</v>
      </c>
      <c r="KIC3236" s="235" t="s">
        <v>189</v>
      </c>
      <c r="KID3236" s="112" t="s">
        <v>0</v>
      </c>
      <c r="KIE3236" s="112" t="s">
        <v>1</v>
      </c>
      <c r="KIF3236" s="112" t="s">
        <v>2</v>
      </c>
      <c r="KIG3236" s="112" t="s">
        <v>3</v>
      </c>
      <c r="KIH3236" s="112" t="s">
        <v>50</v>
      </c>
      <c r="KII3236" s="112" t="s">
        <v>52</v>
      </c>
      <c r="KIJ3236" s="112" t="s">
        <v>13</v>
      </c>
      <c r="KIK3236" s="235" t="s">
        <v>189</v>
      </c>
      <c r="KIL3236" s="112" t="s">
        <v>0</v>
      </c>
      <c r="KIM3236" s="112" t="s">
        <v>1</v>
      </c>
      <c r="KIN3236" s="112" t="s">
        <v>2</v>
      </c>
      <c r="KIO3236" s="112" t="s">
        <v>3</v>
      </c>
      <c r="KIP3236" s="112" t="s">
        <v>50</v>
      </c>
      <c r="KIQ3236" s="112" t="s">
        <v>52</v>
      </c>
      <c r="KIR3236" s="112" t="s">
        <v>13</v>
      </c>
      <c r="KIS3236" s="235" t="s">
        <v>189</v>
      </c>
      <c r="KIT3236" s="112" t="s">
        <v>0</v>
      </c>
      <c r="KIU3236" s="112" t="s">
        <v>1</v>
      </c>
      <c r="KIV3236" s="112" t="s">
        <v>2</v>
      </c>
      <c r="KIW3236" s="112" t="s">
        <v>3</v>
      </c>
      <c r="KIX3236" s="112" t="s">
        <v>50</v>
      </c>
      <c r="KIY3236" s="112" t="s">
        <v>52</v>
      </c>
      <c r="KIZ3236" s="112" t="s">
        <v>13</v>
      </c>
      <c r="KJA3236" s="235" t="s">
        <v>189</v>
      </c>
      <c r="KJB3236" s="112" t="s">
        <v>0</v>
      </c>
      <c r="KJC3236" s="112" t="s">
        <v>1</v>
      </c>
      <c r="KJD3236" s="112" t="s">
        <v>2</v>
      </c>
      <c r="KJE3236" s="112" t="s">
        <v>3</v>
      </c>
      <c r="KJF3236" s="112" t="s">
        <v>50</v>
      </c>
      <c r="KJG3236" s="112" t="s">
        <v>52</v>
      </c>
      <c r="KJH3236" s="112" t="s">
        <v>13</v>
      </c>
      <c r="KJI3236" s="235" t="s">
        <v>189</v>
      </c>
      <c r="KJJ3236" s="112" t="s">
        <v>0</v>
      </c>
      <c r="KJK3236" s="112" t="s">
        <v>1</v>
      </c>
      <c r="KJL3236" s="112" t="s">
        <v>2</v>
      </c>
      <c r="KJM3236" s="112" t="s">
        <v>3</v>
      </c>
      <c r="KJN3236" s="112" t="s">
        <v>50</v>
      </c>
      <c r="KJO3236" s="112" t="s">
        <v>52</v>
      </c>
      <c r="KJP3236" s="112" t="s">
        <v>13</v>
      </c>
      <c r="KJQ3236" s="235" t="s">
        <v>189</v>
      </c>
      <c r="KJR3236" s="112" t="s">
        <v>0</v>
      </c>
      <c r="KJS3236" s="112" t="s">
        <v>1</v>
      </c>
      <c r="KJT3236" s="112" t="s">
        <v>2</v>
      </c>
      <c r="KJU3236" s="112" t="s">
        <v>3</v>
      </c>
      <c r="KJV3236" s="112" t="s">
        <v>50</v>
      </c>
      <c r="KJW3236" s="112" t="s">
        <v>52</v>
      </c>
      <c r="KJX3236" s="112" t="s">
        <v>13</v>
      </c>
      <c r="KJY3236" s="235" t="s">
        <v>189</v>
      </c>
      <c r="KJZ3236" s="112" t="s">
        <v>0</v>
      </c>
      <c r="KKA3236" s="112" t="s">
        <v>1</v>
      </c>
      <c r="KKB3236" s="112" t="s">
        <v>2</v>
      </c>
      <c r="KKC3236" s="112" t="s">
        <v>3</v>
      </c>
      <c r="KKD3236" s="112" t="s">
        <v>50</v>
      </c>
      <c r="KKE3236" s="112" t="s">
        <v>52</v>
      </c>
      <c r="KKF3236" s="112" t="s">
        <v>13</v>
      </c>
      <c r="KKG3236" s="235" t="s">
        <v>189</v>
      </c>
      <c r="KKH3236" s="112" t="s">
        <v>0</v>
      </c>
      <c r="KKI3236" s="112" t="s">
        <v>1</v>
      </c>
      <c r="KKJ3236" s="112" t="s">
        <v>2</v>
      </c>
      <c r="KKK3236" s="112" t="s">
        <v>3</v>
      </c>
      <c r="KKL3236" s="112" t="s">
        <v>50</v>
      </c>
      <c r="KKM3236" s="112" t="s">
        <v>52</v>
      </c>
      <c r="KKN3236" s="112" t="s">
        <v>13</v>
      </c>
      <c r="KKO3236" s="235" t="s">
        <v>189</v>
      </c>
      <c r="KKP3236" s="112" t="s">
        <v>0</v>
      </c>
      <c r="KKQ3236" s="112" t="s">
        <v>1</v>
      </c>
      <c r="KKR3236" s="112" t="s">
        <v>2</v>
      </c>
      <c r="KKS3236" s="112" t="s">
        <v>3</v>
      </c>
      <c r="KKT3236" s="112" t="s">
        <v>50</v>
      </c>
      <c r="KKU3236" s="112" t="s">
        <v>52</v>
      </c>
      <c r="KKV3236" s="112" t="s">
        <v>13</v>
      </c>
      <c r="KKW3236" s="235" t="s">
        <v>189</v>
      </c>
      <c r="KKX3236" s="112" t="s">
        <v>0</v>
      </c>
      <c r="KKY3236" s="112" t="s">
        <v>1</v>
      </c>
      <c r="KKZ3236" s="112" t="s">
        <v>2</v>
      </c>
      <c r="KLA3236" s="112" t="s">
        <v>3</v>
      </c>
      <c r="KLB3236" s="112" t="s">
        <v>50</v>
      </c>
      <c r="KLC3236" s="112" t="s">
        <v>52</v>
      </c>
      <c r="KLD3236" s="112" t="s">
        <v>13</v>
      </c>
      <c r="KLE3236" s="235" t="s">
        <v>189</v>
      </c>
      <c r="KLF3236" s="112" t="s">
        <v>0</v>
      </c>
      <c r="KLG3236" s="112" t="s">
        <v>1</v>
      </c>
      <c r="KLH3236" s="112" t="s">
        <v>2</v>
      </c>
      <c r="KLI3236" s="112" t="s">
        <v>3</v>
      </c>
      <c r="KLJ3236" s="112" t="s">
        <v>50</v>
      </c>
      <c r="KLK3236" s="112" t="s">
        <v>52</v>
      </c>
      <c r="KLL3236" s="112" t="s">
        <v>13</v>
      </c>
      <c r="KLM3236" s="235" t="s">
        <v>189</v>
      </c>
      <c r="KLN3236" s="112" t="s">
        <v>0</v>
      </c>
      <c r="KLO3236" s="112" t="s">
        <v>1</v>
      </c>
      <c r="KLP3236" s="112" t="s">
        <v>2</v>
      </c>
      <c r="KLQ3236" s="112" t="s">
        <v>3</v>
      </c>
      <c r="KLR3236" s="112" t="s">
        <v>50</v>
      </c>
      <c r="KLS3236" s="112" t="s">
        <v>52</v>
      </c>
      <c r="KLT3236" s="112" t="s">
        <v>13</v>
      </c>
      <c r="KLU3236" s="235" t="s">
        <v>189</v>
      </c>
      <c r="KLV3236" s="112" t="s">
        <v>0</v>
      </c>
      <c r="KLW3236" s="112" t="s">
        <v>1</v>
      </c>
      <c r="KLX3236" s="112" t="s">
        <v>2</v>
      </c>
      <c r="KLY3236" s="112" t="s">
        <v>3</v>
      </c>
      <c r="KLZ3236" s="112" t="s">
        <v>50</v>
      </c>
      <c r="KMA3236" s="112" t="s">
        <v>52</v>
      </c>
      <c r="KMB3236" s="112" t="s">
        <v>13</v>
      </c>
      <c r="KMC3236" s="235" t="s">
        <v>189</v>
      </c>
      <c r="KMD3236" s="112" t="s">
        <v>0</v>
      </c>
      <c r="KME3236" s="112" t="s">
        <v>1</v>
      </c>
      <c r="KMF3236" s="112" t="s">
        <v>2</v>
      </c>
      <c r="KMG3236" s="112" t="s">
        <v>3</v>
      </c>
      <c r="KMH3236" s="112" t="s">
        <v>50</v>
      </c>
      <c r="KMI3236" s="112" t="s">
        <v>52</v>
      </c>
      <c r="KMJ3236" s="112" t="s">
        <v>13</v>
      </c>
      <c r="KMK3236" s="235" t="s">
        <v>189</v>
      </c>
      <c r="KML3236" s="112" t="s">
        <v>0</v>
      </c>
      <c r="KMM3236" s="112" t="s">
        <v>1</v>
      </c>
      <c r="KMN3236" s="112" t="s">
        <v>2</v>
      </c>
      <c r="KMO3236" s="112" t="s">
        <v>3</v>
      </c>
      <c r="KMP3236" s="112" t="s">
        <v>50</v>
      </c>
      <c r="KMQ3236" s="112" t="s">
        <v>52</v>
      </c>
      <c r="KMR3236" s="112" t="s">
        <v>13</v>
      </c>
      <c r="KMS3236" s="235" t="s">
        <v>189</v>
      </c>
      <c r="KMT3236" s="112" t="s">
        <v>0</v>
      </c>
      <c r="KMU3236" s="112" t="s">
        <v>1</v>
      </c>
      <c r="KMV3236" s="112" t="s">
        <v>2</v>
      </c>
      <c r="KMW3236" s="112" t="s">
        <v>3</v>
      </c>
      <c r="KMX3236" s="112" t="s">
        <v>50</v>
      </c>
      <c r="KMY3236" s="112" t="s">
        <v>52</v>
      </c>
      <c r="KMZ3236" s="112" t="s">
        <v>13</v>
      </c>
      <c r="KNA3236" s="235" t="s">
        <v>189</v>
      </c>
      <c r="KNB3236" s="112" t="s">
        <v>0</v>
      </c>
      <c r="KNC3236" s="112" t="s">
        <v>1</v>
      </c>
      <c r="KND3236" s="112" t="s">
        <v>2</v>
      </c>
      <c r="KNE3236" s="112" t="s">
        <v>3</v>
      </c>
      <c r="KNF3236" s="112" t="s">
        <v>50</v>
      </c>
      <c r="KNG3236" s="112" t="s">
        <v>52</v>
      </c>
      <c r="KNH3236" s="112" t="s">
        <v>13</v>
      </c>
      <c r="KNI3236" s="235" t="s">
        <v>189</v>
      </c>
      <c r="KNJ3236" s="112" t="s">
        <v>0</v>
      </c>
      <c r="KNK3236" s="112" t="s">
        <v>1</v>
      </c>
      <c r="KNL3236" s="112" t="s">
        <v>2</v>
      </c>
      <c r="KNM3236" s="112" t="s">
        <v>3</v>
      </c>
      <c r="KNN3236" s="112" t="s">
        <v>50</v>
      </c>
      <c r="KNO3236" s="112" t="s">
        <v>52</v>
      </c>
      <c r="KNP3236" s="112" t="s">
        <v>13</v>
      </c>
      <c r="KNQ3236" s="235" t="s">
        <v>189</v>
      </c>
      <c r="KNR3236" s="112" t="s">
        <v>0</v>
      </c>
      <c r="KNS3236" s="112" t="s">
        <v>1</v>
      </c>
      <c r="KNT3236" s="112" t="s">
        <v>2</v>
      </c>
      <c r="KNU3236" s="112" t="s">
        <v>3</v>
      </c>
      <c r="KNV3236" s="112" t="s">
        <v>50</v>
      </c>
      <c r="KNW3236" s="112" t="s">
        <v>52</v>
      </c>
      <c r="KNX3236" s="112" t="s">
        <v>13</v>
      </c>
      <c r="KNY3236" s="235" t="s">
        <v>189</v>
      </c>
      <c r="KNZ3236" s="112" t="s">
        <v>0</v>
      </c>
      <c r="KOA3236" s="112" t="s">
        <v>1</v>
      </c>
      <c r="KOB3236" s="112" t="s">
        <v>2</v>
      </c>
      <c r="KOC3236" s="112" t="s">
        <v>3</v>
      </c>
      <c r="KOD3236" s="112" t="s">
        <v>50</v>
      </c>
      <c r="KOE3236" s="112" t="s">
        <v>52</v>
      </c>
      <c r="KOF3236" s="112" t="s">
        <v>13</v>
      </c>
      <c r="KOG3236" s="235" t="s">
        <v>189</v>
      </c>
      <c r="KOH3236" s="112" t="s">
        <v>0</v>
      </c>
      <c r="KOI3236" s="112" t="s">
        <v>1</v>
      </c>
      <c r="KOJ3236" s="112" t="s">
        <v>2</v>
      </c>
      <c r="KOK3236" s="112" t="s">
        <v>3</v>
      </c>
      <c r="KOL3236" s="112" t="s">
        <v>50</v>
      </c>
      <c r="KOM3236" s="112" t="s">
        <v>52</v>
      </c>
      <c r="KON3236" s="112" t="s">
        <v>13</v>
      </c>
      <c r="KOO3236" s="235" t="s">
        <v>189</v>
      </c>
      <c r="KOP3236" s="112" t="s">
        <v>0</v>
      </c>
      <c r="KOQ3236" s="112" t="s">
        <v>1</v>
      </c>
      <c r="KOR3236" s="112" t="s">
        <v>2</v>
      </c>
      <c r="KOS3236" s="112" t="s">
        <v>3</v>
      </c>
      <c r="KOT3236" s="112" t="s">
        <v>50</v>
      </c>
      <c r="KOU3236" s="112" t="s">
        <v>52</v>
      </c>
      <c r="KOV3236" s="112" t="s">
        <v>13</v>
      </c>
      <c r="KOW3236" s="235" t="s">
        <v>189</v>
      </c>
      <c r="KOX3236" s="112" t="s">
        <v>0</v>
      </c>
      <c r="KOY3236" s="112" t="s">
        <v>1</v>
      </c>
      <c r="KOZ3236" s="112" t="s">
        <v>2</v>
      </c>
      <c r="KPA3236" s="112" t="s">
        <v>3</v>
      </c>
      <c r="KPB3236" s="112" t="s">
        <v>50</v>
      </c>
      <c r="KPC3236" s="112" t="s">
        <v>52</v>
      </c>
      <c r="KPD3236" s="112" t="s">
        <v>13</v>
      </c>
      <c r="KPE3236" s="235" t="s">
        <v>189</v>
      </c>
      <c r="KPF3236" s="112" t="s">
        <v>0</v>
      </c>
      <c r="KPG3236" s="112" t="s">
        <v>1</v>
      </c>
      <c r="KPH3236" s="112" t="s">
        <v>2</v>
      </c>
      <c r="KPI3236" s="112" t="s">
        <v>3</v>
      </c>
      <c r="KPJ3236" s="112" t="s">
        <v>50</v>
      </c>
      <c r="KPK3236" s="112" t="s">
        <v>52</v>
      </c>
      <c r="KPL3236" s="112" t="s">
        <v>13</v>
      </c>
      <c r="KPM3236" s="235" t="s">
        <v>189</v>
      </c>
      <c r="KPN3236" s="112" t="s">
        <v>0</v>
      </c>
      <c r="KPO3236" s="112" t="s">
        <v>1</v>
      </c>
      <c r="KPP3236" s="112" t="s">
        <v>2</v>
      </c>
      <c r="KPQ3236" s="112" t="s">
        <v>3</v>
      </c>
      <c r="KPR3236" s="112" t="s">
        <v>50</v>
      </c>
      <c r="KPS3236" s="112" t="s">
        <v>52</v>
      </c>
      <c r="KPT3236" s="112" t="s">
        <v>13</v>
      </c>
      <c r="KPU3236" s="235" t="s">
        <v>189</v>
      </c>
      <c r="KPV3236" s="112" t="s">
        <v>0</v>
      </c>
      <c r="KPW3236" s="112" t="s">
        <v>1</v>
      </c>
      <c r="KPX3236" s="112" t="s">
        <v>2</v>
      </c>
      <c r="KPY3236" s="112" t="s">
        <v>3</v>
      </c>
      <c r="KPZ3236" s="112" t="s">
        <v>50</v>
      </c>
      <c r="KQA3236" s="112" t="s">
        <v>52</v>
      </c>
      <c r="KQB3236" s="112" t="s">
        <v>13</v>
      </c>
      <c r="KQC3236" s="235" t="s">
        <v>189</v>
      </c>
      <c r="KQD3236" s="112" t="s">
        <v>0</v>
      </c>
      <c r="KQE3236" s="112" t="s">
        <v>1</v>
      </c>
      <c r="KQF3236" s="112" t="s">
        <v>2</v>
      </c>
      <c r="KQG3236" s="112" t="s">
        <v>3</v>
      </c>
      <c r="KQH3236" s="112" t="s">
        <v>50</v>
      </c>
      <c r="KQI3236" s="112" t="s">
        <v>52</v>
      </c>
      <c r="KQJ3236" s="112" t="s">
        <v>13</v>
      </c>
      <c r="KQK3236" s="235" t="s">
        <v>189</v>
      </c>
      <c r="KQL3236" s="112" t="s">
        <v>0</v>
      </c>
      <c r="KQM3236" s="112" t="s">
        <v>1</v>
      </c>
      <c r="KQN3236" s="112" t="s">
        <v>2</v>
      </c>
      <c r="KQO3236" s="112" t="s">
        <v>3</v>
      </c>
      <c r="KQP3236" s="112" t="s">
        <v>50</v>
      </c>
      <c r="KQQ3236" s="112" t="s">
        <v>52</v>
      </c>
      <c r="KQR3236" s="112" t="s">
        <v>13</v>
      </c>
      <c r="KQS3236" s="235" t="s">
        <v>189</v>
      </c>
      <c r="KQT3236" s="112" t="s">
        <v>0</v>
      </c>
      <c r="KQU3236" s="112" t="s">
        <v>1</v>
      </c>
      <c r="KQV3236" s="112" t="s">
        <v>2</v>
      </c>
      <c r="KQW3236" s="112" t="s">
        <v>3</v>
      </c>
      <c r="KQX3236" s="112" t="s">
        <v>50</v>
      </c>
      <c r="KQY3236" s="112" t="s">
        <v>52</v>
      </c>
      <c r="KQZ3236" s="112" t="s">
        <v>13</v>
      </c>
      <c r="KRA3236" s="235" t="s">
        <v>189</v>
      </c>
      <c r="KRB3236" s="112" t="s">
        <v>0</v>
      </c>
      <c r="KRC3236" s="112" t="s">
        <v>1</v>
      </c>
      <c r="KRD3236" s="112" t="s">
        <v>2</v>
      </c>
      <c r="KRE3236" s="112" t="s">
        <v>3</v>
      </c>
      <c r="KRF3236" s="112" t="s">
        <v>50</v>
      </c>
      <c r="KRG3236" s="112" t="s">
        <v>52</v>
      </c>
      <c r="KRH3236" s="112" t="s">
        <v>13</v>
      </c>
      <c r="KRI3236" s="235" t="s">
        <v>189</v>
      </c>
      <c r="KRJ3236" s="112" t="s">
        <v>0</v>
      </c>
      <c r="KRK3236" s="112" t="s">
        <v>1</v>
      </c>
      <c r="KRL3236" s="112" t="s">
        <v>2</v>
      </c>
      <c r="KRM3236" s="112" t="s">
        <v>3</v>
      </c>
      <c r="KRN3236" s="112" t="s">
        <v>50</v>
      </c>
      <c r="KRO3236" s="112" t="s">
        <v>52</v>
      </c>
      <c r="KRP3236" s="112" t="s">
        <v>13</v>
      </c>
      <c r="KRQ3236" s="235" t="s">
        <v>189</v>
      </c>
      <c r="KRR3236" s="112" t="s">
        <v>0</v>
      </c>
      <c r="KRS3236" s="112" t="s">
        <v>1</v>
      </c>
      <c r="KRT3236" s="112" t="s">
        <v>2</v>
      </c>
      <c r="KRU3236" s="112" t="s">
        <v>3</v>
      </c>
      <c r="KRV3236" s="112" t="s">
        <v>50</v>
      </c>
      <c r="KRW3236" s="112" t="s">
        <v>52</v>
      </c>
      <c r="KRX3236" s="112" t="s">
        <v>13</v>
      </c>
      <c r="KRY3236" s="235" t="s">
        <v>189</v>
      </c>
      <c r="KRZ3236" s="112" t="s">
        <v>0</v>
      </c>
      <c r="KSA3236" s="112" t="s">
        <v>1</v>
      </c>
      <c r="KSB3236" s="112" t="s">
        <v>2</v>
      </c>
      <c r="KSC3236" s="112" t="s">
        <v>3</v>
      </c>
      <c r="KSD3236" s="112" t="s">
        <v>50</v>
      </c>
      <c r="KSE3236" s="112" t="s">
        <v>52</v>
      </c>
      <c r="KSF3236" s="112" t="s">
        <v>13</v>
      </c>
      <c r="KSG3236" s="235" t="s">
        <v>189</v>
      </c>
      <c r="KSH3236" s="112" t="s">
        <v>0</v>
      </c>
      <c r="KSI3236" s="112" t="s">
        <v>1</v>
      </c>
      <c r="KSJ3236" s="112" t="s">
        <v>2</v>
      </c>
      <c r="KSK3236" s="112" t="s">
        <v>3</v>
      </c>
      <c r="KSL3236" s="112" t="s">
        <v>50</v>
      </c>
      <c r="KSM3236" s="112" t="s">
        <v>52</v>
      </c>
      <c r="KSN3236" s="112" t="s">
        <v>13</v>
      </c>
      <c r="KSO3236" s="235" t="s">
        <v>189</v>
      </c>
      <c r="KSP3236" s="112" t="s">
        <v>0</v>
      </c>
      <c r="KSQ3236" s="112" t="s">
        <v>1</v>
      </c>
      <c r="KSR3236" s="112" t="s">
        <v>2</v>
      </c>
      <c r="KSS3236" s="112" t="s">
        <v>3</v>
      </c>
      <c r="KST3236" s="112" t="s">
        <v>50</v>
      </c>
      <c r="KSU3236" s="112" t="s">
        <v>52</v>
      </c>
      <c r="KSV3236" s="112" t="s">
        <v>13</v>
      </c>
      <c r="KSW3236" s="235" t="s">
        <v>189</v>
      </c>
      <c r="KSX3236" s="112" t="s">
        <v>0</v>
      </c>
      <c r="KSY3236" s="112" t="s">
        <v>1</v>
      </c>
      <c r="KSZ3236" s="112" t="s">
        <v>2</v>
      </c>
      <c r="KTA3236" s="112" t="s">
        <v>3</v>
      </c>
      <c r="KTB3236" s="112" t="s">
        <v>50</v>
      </c>
      <c r="KTC3236" s="112" t="s">
        <v>52</v>
      </c>
      <c r="KTD3236" s="112" t="s">
        <v>13</v>
      </c>
      <c r="KTE3236" s="235" t="s">
        <v>189</v>
      </c>
      <c r="KTF3236" s="112" t="s">
        <v>0</v>
      </c>
      <c r="KTG3236" s="112" t="s">
        <v>1</v>
      </c>
      <c r="KTH3236" s="112" t="s">
        <v>2</v>
      </c>
      <c r="KTI3236" s="112" t="s">
        <v>3</v>
      </c>
      <c r="KTJ3236" s="112" t="s">
        <v>50</v>
      </c>
      <c r="KTK3236" s="112" t="s">
        <v>52</v>
      </c>
      <c r="KTL3236" s="112" t="s">
        <v>13</v>
      </c>
      <c r="KTM3236" s="235" t="s">
        <v>189</v>
      </c>
      <c r="KTN3236" s="112" t="s">
        <v>0</v>
      </c>
      <c r="KTO3236" s="112" t="s">
        <v>1</v>
      </c>
      <c r="KTP3236" s="112" t="s">
        <v>2</v>
      </c>
      <c r="KTQ3236" s="112" t="s">
        <v>3</v>
      </c>
      <c r="KTR3236" s="112" t="s">
        <v>50</v>
      </c>
      <c r="KTS3236" s="112" t="s">
        <v>52</v>
      </c>
      <c r="KTT3236" s="112" t="s">
        <v>13</v>
      </c>
      <c r="KTU3236" s="235" t="s">
        <v>189</v>
      </c>
      <c r="KTV3236" s="112" t="s">
        <v>0</v>
      </c>
      <c r="KTW3236" s="112" t="s">
        <v>1</v>
      </c>
      <c r="KTX3236" s="112" t="s">
        <v>2</v>
      </c>
      <c r="KTY3236" s="112" t="s">
        <v>3</v>
      </c>
      <c r="KTZ3236" s="112" t="s">
        <v>50</v>
      </c>
      <c r="KUA3236" s="112" t="s">
        <v>52</v>
      </c>
      <c r="KUB3236" s="112" t="s">
        <v>13</v>
      </c>
      <c r="KUC3236" s="235" t="s">
        <v>189</v>
      </c>
      <c r="KUD3236" s="112" t="s">
        <v>0</v>
      </c>
      <c r="KUE3236" s="112" t="s">
        <v>1</v>
      </c>
      <c r="KUF3236" s="112" t="s">
        <v>2</v>
      </c>
      <c r="KUG3236" s="112" t="s">
        <v>3</v>
      </c>
      <c r="KUH3236" s="112" t="s">
        <v>50</v>
      </c>
      <c r="KUI3236" s="112" t="s">
        <v>52</v>
      </c>
      <c r="KUJ3236" s="112" t="s">
        <v>13</v>
      </c>
      <c r="KUK3236" s="235" t="s">
        <v>189</v>
      </c>
      <c r="KUL3236" s="112" t="s">
        <v>0</v>
      </c>
      <c r="KUM3236" s="112" t="s">
        <v>1</v>
      </c>
      <c r="KUN3236" s="112" t="s">
        <v>2</v>
      </c>
      <c r="KUO3236" s="112" t="s">
        <v>3</v>
      </c>
      <c r="KUP3236" s="112" t="s">
        <v>50</v>
      </c>
      <c r="KUQ3236" s="112" t="s">
        <v>52</v>
      </c>
      <c r="KUR3236" s="112" t="s">
        <v>13</v>
      </c>
      <c r="KUS3236" s="235" t="s">
        <v>189</v>
      </c>
      <c r="KUT3236" s="112" t="s">
        <v>0</v>
      </c>
      <c r="KUU3236" s="112" t="s">
        <v>1</v>
      </c>
      <c r="KUV3236" s="112" t="s">
        <v>2</v>
      </c>
      <c r="KUW3236" s="112" t="s">
        <v>3</v>
      </c>
      <c r="KUX3236" s="112" t="s">
        <v>50</v>
      </c>
      <c r="KUY3236" s="112" t="s">
        <v>52</v>
      </c>
      <c r="KUZ3236" s="112" t="s">
        <v>13</v>
      </c>
      <c r="KVA3236" s="235" t="s">
        <v>189</v>
      </c>
      <c r="KVB3236" s="112" t="s">
        <v>0</v>
      </c>
      <c r="KVC3236" s="112" t="s">
        <v>1</v>
      </c>
      <c r="KVD3236" s="112" t="s">
        <v>2</v>
      </c>
      <c r="KVE3236" s="112" t="s">
        <v>3</v>
      </c>
      <c r="KVF3236" s="112" t="s">
        <v>50</v>
      </c>
      <c r="KVG3236" s="112" t="s">
        <v>52</v>
      </c>
      <c r="KVH3236" s="112" t="s">
        <v>13</v>
      </c>
      <c r="KVI3236" s="235" t="s">
        <v>189</v>
      </c>
      <c r="KVJ3236" s="112" t="s">
        <v>0</v>
      </c>
      <c r="KVK3236" s="112" t="s">
        <v>1</v>
      </c>
      <c r="KVL3236" s="112" t="s">
        <v>2</v>
      </c>
      <c r="KVM3236" s="112" t="s">
        <v>3</v>
      </c>
      <c r="KVN3236" s="112" t="s">
        <v>50</v>
      </c>
      <c r="KVO3236" s="112" t="s">
        <v>52</v>
      </c>
      <c r="KVP3236" s="112" t="s">
        <v>13</v>
      </c>
      <c r="KVQ3236" s="235" t="s">
        <v>189</v>
      </c>
      <c r="KVR3236" s="112" t="s">
        <v>0</v>
      </c>
      <c r="KVS3236" s="112" t="s">
        <v>1</v>
      </c>
      <c r="KVT3236" s="112" t="s">
        <v>2</v>
      </c>
      <c r="KVU3236" s="112" t="s">
        <v>3</v>
      </c>
      <c r="KVV3236" s="112" t="s">
        <v>50</v>
      </c>
      <c r="KVW3236" s="112" t="s">
        <v>52</v>
      </c>
      <c r="KVX3236" s="112" t="s">
        <v>13</v>
      </c>
      <c r="KVY3236" s="235" t="s">
        <v>189</v>
      </c>
      <c r="KVZ3236" s="112" t="s">
        <v>0</v>
      </c>
      <c r="KWA3236" s="112" t="s">
        <v>1</v>
      </c>
      <c r="KWB3236" s="112" t="s">
        <v>2</v>
      </c>
      <c r="KWC3236" s="112" t="s">
        <v>3</v>
      </c>
      <c r="KWD3236" s="112" t="s">
        <v>50</v>
      </c>
      <c r="KWE3236" s="112" t="s">
        <v>52</v>
      </c>
      <c r="KWF3236" s="112" t="s">
        <v>13</v>
      </c>
      <c r="KWG3236" s="235" t="s">
        <v>189</v>
      </c>
      <c r="KWH3236" s="112" t="s">
        <v>0</v>
      </c>
      <c r="KWI3236" s="112" t="s">
        <v>1</v>
      </c>
      <c r="KWJ3236" s="112" t="s">
        <v>2</v>
      </c>
      <c r="KWK3236" s="112" t="s">
        <v>3</v>
      </c>
      <c r="KWL3236" s="112" t="s">
        <v>50</v>
      </c>
      <c r="KWM3236" s="112" t="s">
        <v>52</v>
      </c>
      <c r="KWN3236" s="112" t="s">
        <v>13</v>
      </c>
      <c r="KWO3236" s="235" t="s">
        <v>189</v>
      </c>
      <c r="KWP3236" s="112" t="s">
        <v>0</v>
      </c>
      <c r="KWQ3236" s="112" t="s">
        <v>1</v>
      </c>
      <c r="KWR3236" s="112" t="s">
        <v>2</v>
      </c>
      <c r="KWS3236" s="112" t="s">
        <v>3</v>
      </c>
      <c r="KWT3236" s="112" t="s">
        <v>50</v>
      </c>
      <c r="KWU3236" s="112" t="s">
        <v>52</v>
      </c>
      <c r="KWV3236" s="112" t="s">
        <v>13</v>
      </c>
      <c r="KWW3236" s="235" t="s">
        <v>189</v>
      </c>
      <c r="KWX3236" s="112" t="s">
        <v>0</v>
      </c>
      <c r="KWY3236" s="112" t="s">
        <v>1</v>
      </c>
      <c r="KWZ3236" s="112" t="s">
        <v>2</v>
      </c>
      <c r="KXA3236" s="112" t="s">
        <v>3</v>
      </c>
      <c r="KXB3236" s="112" t="s">
        <v>50</v>
      </c>
      <c r="KXC3236" s="112" t="s">
        <v>52</v>
      </c>
      <c r="KXD3236" s="112" t="s">
        <v>13</v>
      </c>
      <c r="KXE3236" s="235" t="s">
        <v>189</v>
      </c>
      <c r="KXF3236" s="112" t="s">
        <v>0</v>
      </c>
      <c r="KXG3236" s="112" t="s">
        <v>1</v>
      </c>
      <c r="KXH3236" s="112" t="s">
        <v>2</v>
      </c>
      <c r="KXI3236" s="112" t="s">
        <v>3</v>
      </c>
      <c r="KXJ3236" s="112" t="s">
        <v>50</v>
      </c>
      <c r="KXK3236" s="112" t="s">
        <v>52</v>
      </c>
      <c r="KXL3236" s="112" t="s">
        <v>13</v>
      </c>
      <c r="KXM3236" s="235" t="s">
        <v>189</v>
      </c>
      <c r="KXN3236" s="112" t="s">
        <v>0</v>
      </c>
      <c r="KXO3236" s="112" t="s">
        <v>1</v>
      </c>
      <c r="KXP3236" s="112" t="s">
        <v>2</v>
      </c>
      <c r="KXQ3236" s="112" t="s">
        <v>3</v>
      </c>
      <c r="KXR3236" s="112" t="s">
        <v>50</v>
      </c>
      <c r="KXS3236" s="112" t="s">
        <v>52</v>
      </c>
      <c r="KXT3236" s="112" t="s">
        <v>13</v>
      </c>
      <c r="KXU3236" s="235" t="s">
        <v>189</v>
      </c>
      <c r="KXV3236" s="112" t="s">
        <v>0</v>
      </c>
      <c r="KXW3236" s="112" t="s">
        <v>1</v>
      </c>
      <c r="KXX3236" s="112" t="s">
        <v>2</v>
      </c>
      <c r="KXY3236" s="112" t="s">
        <v>3</v>
      </c>
      <c r="KXZ3236" s="112" t="s">
        <v>50</v>
      </c>
      <c r="KYA3236" s="112" t="s">
        <v>52</v>
      </c>
      <c r="KYB3236" s="112" t="s">
        <v>13</v>
      </c>
      <c r="KYC3236" s="235" t="s">
        <v>189</v>
      </c>
      <c r="KYD3236" s="112" t="s">
        <v>0</v>
      </c>
      <c r="KYE3236" s="112" t="s">
        <v>1</v>
      </c>
      <c r="KYF3236" s="112" t="s">
        <v>2</v>
      </c>
      <c r="KYG3236" s="112" t="s">
        <v>3</v>
      </c>
      <c r="KYH3236" s="112" t="s">
        <v>50</v>
      </c>
      <c r="KYI3236" s="112" t="s">
        <v>52</v>
      </c>
      <c r="KYJ3236" s="112" t="s">
        <v>13</v>
      </c>
      <c r="KYK3236" s="235" t="s">
        <v>189</v>
      </c>
      <c r="KYL3236" s="112" t="s">
        <v>0</v>
      </c>
      <c r="KYM3236" s="112" t="s">
        <v>1</v>
      </c>
      <c r="KYN3236" s="112" t="s">
        <v>2</v>
      </c>
      <c r="KYO3236" s="112" t="s">
        <v>3</v>
      </c>
      <c r="KYP3236" s="112" t="s">
        <v>50</v>
      </c>
      <c r="KYQ3236" s="112" t="s">
        <v>52</v>
      </c>
      <c r="KYR3236" s="112" t="s">
        <v>13</v>
      </c>
      <c r="KYS3236" s="235" t="s">
        <v>189</v>
      </c>
      <c r="KYT3236" s="112" t="s">
        <v>0</v>
      </c>
      <c r="KYU3236" s="112" t="s">
        <v>1</v>
      </c>
      <c r="KYV3236" s="112" t="s">
        <v>2</v>
      </c>
      <c r="KYW3236" s="112" t="s">
        <v>3</v>
      </c>
      <c r="KYX3236" s="112" t="s">
        <v>50</v>
      </c>
      <c r="KYY3236" s="112" t="s">
        <v>52</v>
      </c>
      <c r="KYZ3236" s="112" t="s">
        <v>13</v>
      </c>
      <c r="KZA3236" s="235" t="s">
        <v>189</v>
      </c>
      <c r="KZB3236" s="112" t="s">
        <v>0</v>
      </c>
      <c r="KZC3236" s="112" t="s">
        <v>1</v>
      </c>
      <c r="KZD3236" s="112" t="s">
        <v>2</v>
      </c>
      <c r="KZE3236" s="112" t="s">
        <v>3</v>
      </c>
      <c r="KZF3236" s="112" t="s">
        <v>50</v>
      </c>
      <c r="KZG3236" s="112" t="s">
        <v>52</v>
      </c>
      <c r="KZH3236" s="112" t="s">
        <v>13</v>
      </c>
      <c r="KZI3236" s="235" t="s">
        <v>189</v>
      </c>
      <c r="KZJ3236" s="112" t="s">
        <v>0</v>
      </c>
      <c r="KZK3236" s="112" t="s">
        <v>1</v>
      </c>
      <c r="KZL3236" s="112" t="s">
        <v>2</v>
      </c>
      <c r="KZM3236" s="112" t="s">
        <v>3</v>
      </c>
      <c r="KZN3236" s="112" t="s">
        <v>50</v>
      </c>
      <c r="KZO3236" s="112" t="s">
        <v>52</v>
      </c>
      <c r="KZP3236" s="112" t="s">
        <v>13</v>
      </c>
      <c r="KZQ3236" s="235" t="s">
        <v>189</v>
      </c>
      <c r="KZR3236" s="112" t="s">
        <v>0</v>
      </c>
      <c r="KZS3236" s="112" t="s">
        <v>1</v>
      </c>
      <c r="KZT3236" s="112" t="s">
        <v>2</v>
      </c>
      <c r="KZU3236" s="112" t="s">
        <v>3</v>
      </c>
      <c r="KZV3236" s="112" t="s">
        <v>50</v>
      </c>
      <c r="KZW3236" s="112" t="s">
        <v>52</v>
      </c>
      <c r="KZX3236" s="112" t="s">
        <v>13</v>
      </c>
      <c r="KZY3236" s="235" t="s">
        <v>189</v>
      </c>
      <c r="KZZ3236" s="112" t="s">
        <v>0</v>
      </c>
      <c r="LAA3236" s="112" t="s">
        <v>1</v>
      </c>
      <c r="LAB3236" s="112" t="s">
        <v>2</v>
      </c>
      <c r="LAC3236" s="112" t="s">
        <v>3</v>
      </c>
      <c r="LAD3236" s="112" t="s">
        <v>50</v>
      </c>
      <c r="LAE3236" s="112" t="s">
        <v>52</v>
      </c>
      <c r="LAF3236" s="112" t="s">
        <v>13</v>
      </c>
      <c r="LAG3236" s="235" t="s">
        <v>189</v>
      </c>
      <c r="LAH3236" s="112" t="s">
        <v>0</v>
      </c>
      <c r="LAI3236" s="112" t="s">
        <v>1</v>
      </c>
      <c r="LAJ3236" s="112" t="s">
        <v>2</v>
      </c>
      <c r="LAK3236" s="112" t="s">
        <v>3</v>
      </c>
      <c r="LAL3236" s="112" t="s">
        <v>50</v>
      </c>
      <c r="LAM3236" s="112" t="s">
        <v>52</v>
      </c>
      <c r="LAN3236" s="112" t="s">
        <v>13</v>
      </c>
      <c r="LAO3236" s="235" t="s">
        <v>189</v>
      </c>
      <c r="LAP3236" s="112" t="s">
        <v>0</v>
      </c>
      <c r="LAQ3236" s="112" t="s">
        <v>1</v>
      </c>
      <c r="LAR3236" s="112" t="s">
        <v>2</v>
      </c>
      <c r="LAS3236" s="112" t="s">
        <v>3</v>
      </c>
      <c r="LAT3236" s="112" t="s">
        <v>50</v>
      </c>
      <c r="LAU3236" s="112" t="s">
        <v>52</v>
      </c>
      <c r="LAV3236" s="112" t="s">
        <v>13</v>
      </c>
      <c r="LAW3236" s="235" t="s">
        <v>189</v>
      </c>
      <c r="LAX3236" s="112" t="s">
        <v>0</v>
      </c>
      <c r="LAY3236" s="112" t="s">
        <v>1</v>
      </c>
      <c r="LAZ3236" s="112" t="s">
        <v>2</v>
      </c>
      <c r="LBA3236" s="112" t="s">
        <v>3</v>
      </c>
      <c r="LBB3236" s="112" t="s">
        <v>50</v>
      </c>
      <c r="LBC3236" s="112" t="s">
        <v>52</v>
      </c>
      <c r="LBD3236" s="112" t="s">
        <v>13</v>
      </c>
      <c r="LBE3236" s="235" t="s">
        <v>189</v>
      </c>
      <c r="LBF3236" s="112" t="s">
        <v>0</v>
      </c>
      <c r="LBG3236" s="112" t="s">
        <v>1</v>
      </c>
      <c r="LBH3236" s="112" t="s">
        <v>2</v>
      </c>
      <c r="LBI3236" s="112" t="s">
        <v>3</v>
      </c>
      <c r="LBJ3236" s="112" t="s">
        <v>50</v>
      </c>
      <c r="LBK3236" s="112" t="s">
        <v>52</v>
      </c>
      <c r="LBL3236" s="112" t="s">
        <v>13</v>
      </c>
      <c r="LBM3236" s="235" t="s">
        <v>189</v>
      </c>
      <c r="LBN3236" s="112" t="s">
        <v>0</v>
      </c>
      <c r="LBO3236" s="112" t="s">
        <v>1</v>
      </c>
      <c r="LBP3236" s="112" t="s">
        <v>2</v>
      </c>
      <c r="LBQ3236" s="112" t="s">
        <v>3</v>
      </c>
      <c r="LBR3236" s="112" t="s">
        <v>50</v>
      </c>
      <c r="LBS3236" s="112" t="s">
        <v>52</v>
      </c>
      <c r="LBT3236" s="112" t="s">
        <v>13</v>
      </c>
      <c r="LBU3236" s="235" t="s">
        <v>189</v>
      </c>
      <c r="LBV3236" s="112" t="s">
        <v>0</v>
      </c>
      <c r="LBW3236" s="112" t="s">
        <v>1</v>
      </c>
      <c r="LBX3236" s="112" t="s">
        <v>2</v>
      </c>
      <c r="LBY3236" s="112" t="s">
        <v>3</v>
      </c>
      <c r="LBZ3236" s="112" t="s">
        <v>50</v>
      </c>
      <c r="LCA3236" s="112" t="s">
        <v>52</v>
      </c>
      <c r="LCB3236" s="112" t="s">
        <v>13</v>
      </c>
      <c r="LCC3236" s="235" t="s">
        <v>189</v>
      </c>
      <c r="LCD3236" s="112" t="s">
        <v>0</v>
      </c>
      <c r="LCE3236" s="112" t="s">
        <v>1</v>
      </c>
      <c r="LCF3236" s="112" t="s">
        <v>2</v>
      </c>
      <c r="LCG3236" s="112" t="s">
        <v>3</v>
      </c>
      <c r="LCH3236" s="112" t="s">
        <v>50</v>
      </c>
      <c r="LCI3236" s="112" t="s">
        <v>52</v>
      </c>
      <c r="LCJ3236" s="112" t="s">
        <v>13</v>
      </c>
      <c r="LCK3236" s="235" t="s">
        <v>189</v>
      </c>
      <c r="LCL3236" s="112" t="s">
        <v>0</v>
      </c>
      <c r="LCM3236" s="112" t="s">
        <v>1</v>
      </c>
      <c r="LCN3236" s="112" t="s">
        <v>2</v>
      </c>
      <c r="LCO3236" s="112" t="s">
        <v>3</v>
      </c>
      <c r="LCP3236" s="112" t="s">
        <v>50</v>
      </c>
      <c r="LCQ3236" s="112" t="s">
        <v>52</v>
      </c>
      <c r="LCR3236" s="112" t="s">
        <v>13</v>
      </c>
      <c r="LCS3236" s="235" t="s">
        <v>189</v>
      </c>
      <c r="LCT3236" s="112" t="s">
        <v>0</v>
      </c>
      <c r="LCU3236" s="112" t="s">
        <v>1</v>
      </c>
      <c r="LCV3236" s="112" t="s">
        <v>2</v>
      </c>
      <c r="LCW3236" s="112" t="s">
        <v>3</v>
      </c>
      <c r="LCX3236" s="112" t="s">
        <v>50</v>
      </c>
      <c r="LCY3236" s="112" t="s">
        <v>52</v>
      </c>
      <c r="LCZ3236" s="112" t="s">
        <v>13</v>
      </c>
      <c r="LDA3236" s="235" t="s">
        <v>189</v>
      </c>
      <c r="LDB3236" s="112" t="s">
        <v>0</v>
      </c>
      <c r="LDC3236" s="112" t="s">
        <v>1</v>
      </c>
      <c r="LDD3236" s="112" t="s">
        <v>2</v>
      </c>
      <c r="LDE3236" s="112" t="s">
        <v>3</v>
      </c>
      <c r="LDF3236" s="112" t="s">
        <v>50</v>
      </c>
      <c r="LDG3236" s="112" t="s">
        <v>52</v>
      </c>
      <c r="LDH3236" s="112" t="s">
        <v>13</v>
      </c>
      <c r="LDI3236" s="235" t="s">
        <v>189</v>
      </c>
      <c r="LDJ3236" s="112" t="s">
        <v>0</v>
      </c>
      <c r="LDK3236" s="112" t="s">
        <v>1</v>
      </c>
      <c r="LDL3236" s="112" t="s">
        <v>2</v>
      </c>
      <c r="LDM3236" s="112" t="s">
        <v>3</v>
      </c>
      <c r="LDN3236" s="112" t="s">
        <v>50</v>
      </c>
      <c r="LDO3236" s="112" t="s">
        <v>52</v>
      </c>
      <c r="LDP3236" s="112" t="s">
        <v>13</v>
      </c>
      <c r="LDQ3236" s="235" t="s">
        <v>189</v>
      </c>
      <c r="LDR3236" s="112" t="s">
        <v>0</v>
      </c>
      <c r="LDS3236" s="112" t="s">
        <v>1</v>
      </c>
      <c r="LDT3236" s="112" t="s">
        <v>2</v>
      </c>
      <c r="LDU3236" s="112" t="s">
        <v>3</v>
      </c>
      <c r="LDV3236" s="112" t="s">
        <v>50</v>
      </c>
      <c r="LDW3236" s="112" t="s">
        <v>52</v>
      </c>
      <c r="LDX3236" s="112" t="s">
        <v>13</v>
      </c>
      <c r="LDY3236" s="235" t="s">
        <v>189</v>
      </c>
      <c r="LDZ3236" s="112" t="s">
        <v>0</v>
      </c>
      <c r="LEA3236" s="112" t="s">
        <v>1</v>
      </c>
      <c r="LEB3236" s="112" t="s">
        <v>2</v>
      </c>
      <c r="LEC3236" s="112" t="s">
        <v>3</v>
      </c>
      <c r="LED3236" s="112" t="s">
        <v>50</v>
      </c>
      <c r="LEE3236" s="112" t="s">
        <v>52</v>
      </c>
      <c r="LEF3236" s="112" t="s">
        <v>13</v>
      </c>
      <c r="LEG3236" s="235" t="s">
        <v>189</v>
      </c>
      <c r="LEH3236" s="112" t="s">
        <v>0</v>
      </c>
      <c r="LEI3236" s="112" t="s">
        <v>1</v>
      </c>
      <c r="LEJ3236" s="112" t="s">
        <v>2</v>
      </c>
      <c r="LEK3236" s="112" t="s">
        <v>3</v>
      </c>
      <c r="LEL3236" s="112" t="s">
        <v>50</v>
      </c>
      <c r="LEM3236" s="112" t="s">
        <v>52</v>
      </c>
      <c r="LEN3236" s="112" t="s">
        <v>13</v>
      </c>
      <c r="LEO3236" s="235" t="s">
        <v>189</v>
      </c>
      <c r="LEP3236" s="112" t="s">
        <v>0</v>
      </c>
      <c r="LEQ3236" s="112" t="s">
        <v>1</v>
      </c>
      <c r="LER3236" s="112" t="s">
        <v>2</v>
      </c>
      <c r="LES3236" s="112" t="s">
        <v>3</v>
      </c>
      <c r="LET3236" s="112" t="s">
        <v>50</v>
      </c>
      <c r="LEU3236" s="112" t="s">
        <v>52</v>
      </c>
      <c r="LEV3236" s="112" t="s">
        <v>13</v>
      </c>
      <c r="LEW3236" s="235" t="s">
        <v>189</v>
      </c>
      <c r="LEX3236" s="112" t="s">
        <v>0</v>
      </c>
      <c r="LEY3236" s="112" t="s">
        <v>1</v>
      </c>
      <c r="LEZ3236" s="112" t="s">
        <v>2</v>
      </c>
      <c r="LFA3236" s="112" t="s">
        <v>3</v>
      </c>
      <c r="LFB3236" s="112" t="s">
        <v>50</v>
      </c>
      <c r="LFC3236" s="112" t="s">
        <v>52</v>
      </c>
      <c r="LFD3236" s="112" t="s">
        <v>13</v>
      </c>
      <c r="LFE3236" s="235" t="s">
        <v>189</v>
      </c>
      <c r="LFF3236" s="112" t="s">
        <v>0</v>
      </c>
      <c r="LFG3236" s="112" t="s">
        <v>1</v>
      </c>
      <c r="LFH3236" s="112" t="s">
        <v>2</v>
      </c>
      <c r="LFI3236" s="112" t="s">
        <v>3</v>
      </c>
      <c r="LFJ3236" s="112" t="s">
        <v>50</v>
      </c>
      <c r="LFK3236" s="112" t="s">
        <v>52</v>
      </c>
      <c r="LFL3236" s="112" t="s">
        <v>13</v>
      </c>
      <c r="LFM3236" s="235" t="s">
        <v>189</v>
      </c>
      <c r="LFN3236" s="112" t="s">
        <v>0</v>
      </c>
      <c r="LFO3236" s="112" t="s">
        <v>1</v>
      </c>
      <c r="LFP3236" s="112" t="s">
        <v>2</v>
      </c>
      <c r="LFQ3236" s="112" t="s">
        <v>3</v>
      </c>
      <c r="LFR3236" s="112" t="s">
        <v>50</v>
      </c>
      <c r="LFS3236" s="112" t="s">
        <v>52</v>
      </c>
      <c r="LFT3236" s="112" t="s">
        <v>13</v>
      </c>
      <c r="LFU3236" s="235" t="s">
        <v>189</v>
      </c>
      <c r="LFV3236" s="112" t="s">
        <v>0</v>
      </c>
      <c r="LFW3236" s="112" t="s">
        <v>1</v>
      </c>
      <c r="LFX3236" s="112" t="s">
        <v>2</v>
      </c>
      <c r="LFY3236" s="112" t="s">
        <v>3</v>
      </c>
      <c r="LFZ3236" s="112" t="s">
        <v>50</v>
      </c>
      <c r="LGA3236" s="112" t="s">
        <v>52</v>
      </c>
      <c r="LGB3236" s="112" t="s">
        <v>13</v>
      </c>
      <c r="LGC3236" s="235" t="s">
        <v>189</v>
      </c>
      <c r="LGD3236" s="112" t="s">
        <v>0</v>
      </c>
      <c r="LGE3236" s="112" t="s">
        <v>1</v>
      </c>
      <c r="LGF3236" s="112" t="s">
        <v>2</v>
      </c>
      <c r="LGG3236" s="112" t="s">
        <v>3</v>
      </c>
      <c r="LGH3236" s="112" t="s">
        <v>50</v>
      </c>
      <c r="LGI3236" s="112" t="s">
        <v>52</v>
      </c>
      <c r="LGJ3236" s="112" t="s">
        <v>13</v>
      </c>
      <c r="LGK3236" s="235" t="s">
        <v>189</v>
      </c>
      <c r="LGL3236" s="112" t="s">
        <v>0</v>
      </c>
      <c r="LGM3236" s="112" t="s">
        <v>1</v>
      </c>
      <c r="LGN3236" s="112" t="s">
        <v>2</v>
      </c>
      <c r="LGO3236" s="112" t="s">
        <v>3</v>
      </c>
      <c r="LGP3236" s="112" t="s">
        <v>50</v>
      </c>
      <c r="LGQ3236" s="112" t="s">
        <v>52</v>
      </c>
      <c r="LGR3236" s="112" t="s">
        <v>13</v>
      </c>
      <c r="LGS3236" s="235" t="s">
        <v>189</v>
      </c>
      <c r="LGT3236" s="112" t="s">
        <v>0</v>
      </c>
      <c r="LGU3236" s="112" t="s">
        <v>1</v>
      </c>
      <c r="LGV3236" s="112" t="s">
        <v>2</v>
      </c>
      <c r="LGW3236" s="112" t="s">
        <v>3</v>
      </c>
      <c r="LGX3236" s="112" t="s">
        <v>50</v>
      </c>
      <c r="LGY3236" s="112" t="s">
        <v>52</v>
      </c>
      <c r="LGZ3236" s="112" t="s">
        <v>13</v>
      </c>
      <c r="LHA3236" s="235" t="s">
        <v>189</v>
      </c>
      <c r="LHB3236" s="112" t="s">
        <v>0</v>
      </c>
      <c r="LHC3236" s="112" t="s">
        <v>1</v>
      </c>
      <c r="LHD3236" s="112" t="s">
        <v>2</v>
      </c>
      <c r="LHE3236" s="112" t="s">
        <v>3</v>
      </c>
      <c r="LHF3236" s="112" t="s">
        <v>50</v>
      </c>
      <c r="LHG3236" s="112" t="s">
        <v>52</v>
      </c>
      <c r="LHH3236" s="112" t="s">
        <v>13</v>
      </c>
      <c r="LHI3236" s="235" t="s">
        <v>189</v>
      </c>
      <c r="LHJ3236" s="112" t="s">
        <v>0</v>
      </c>
      <c r="LHK3236" s="112" t="s">
        <v>1</v>
      </c>
      <c r="LHL3236" s="112" t="s">
        <v>2</v>
      </c>
      <c r="LHM3236" s="112" t="s">
        <v>3</v>
      </c>
      <c r="LHN3236" s="112" t="s">
        <v>50</v>
      </c>
      <c r="LHO3236" s="112" t="s">
        <v>52</v>
      </c>
      <c r="LHP3236" s="112" t="s">
        <v>13</v>
      </c>
      <c r="LHQ3236" s="235" t="s">
        <v>189</v>
      </c>
      <c r="LHR3236" s="112" t="s">
        <v>0</v>
      </c>
      <c r="LHS3236" s="112" t="s">
        <v>1</v>
      </c>
      <c r="LHT3236" s="112" t="s">
        <v>2</v>
      </c>
      <c r="LHU3236" s="112" t="s">
        <v>3</v>
      </c>
      <c r="LHV3236" s="112" t="s">
        <v>50</v>
      </c>
      <c r="LHW3236" s="112" t="s">
        <v>52</v>
      </c>
      <c r="LHX3236" s="112" t="s">
        <v>13</v>
      </c>
      <c r="LHY3236" s="235" t="s">
        <v>189</v>
      </c>
      <c r="LHZ3236" s="112" t="s">
        <v>0</v>
      </c>
      <c r="LIA3236" s="112" t="s">
        <v>1</v>
      </c>
      <c r="LIB3236" s="112" t="s">
        <v>2</v>
      </c>
      <c r="LIC3236" s="112" t="s">
        <v>3</v>
      </c>
      <c r="LID3236" s="112" t="s">
        <v>50</v>
      </c>
      <c r="LIE3236" s="112" t="s">
        <v>52</v>
      </c>
      <c r="LIF3236" s="112" t="s">
        <v>13</v>
      </c>
      <c r="LIG3236" s="235" t="s">
        <v>189</v>
      </c>
      <c r="LIH3236" s="112" t="s">
        <v>0</v>
      </c>
      <c r="LII3236" s="112" t="s">
        <v>1</v>
      </c>
      <c r="LIJ3236" s="112" t="s">
        <v>2</v>
      </c>
      <c r="LIK3236" s="112" t="s">
        <v>3</v>
      </c>
      <c r="LIL3236" s="112" t="s">
        <v>50</v>
      </c>
      <c r="LIM3236" s="112" t="s">
        <v>52</v>
      </c>
      <c r="LIN3236" s="112" t="s">
        <v>13</v>
      </c>
      <c r="LIO3236" s="235" t="s">
        <v>189</v>
      </c>
      <c r="LIP3236" s="112" t="s">
        <v>0</v>
      </c>
      <c r="LIQ3236" s="112" t="s">
        <v>1</v>
      </c>
      <c r="LIR3236" s="112" t="s">
        <v>2</v>
      </c>
      <c r="LIS3236" s="112" t="s">
        <v>3</v>
      </c>
      <c r="LIT3236" s="112" t="s">
        <v>50</v>
      </c>
      <c r="LIU3236" s="112" t="s">
        <v>52</v>
      </c>
      <c r="LIV3236" s="112" t="s">
        <v>13</v>
      </c>
      <c r="LIW3236" s="235" t="s">
        <v>189</v>
      </c>
      <c r="LIX3236" s="112" t="s">
        <v>0</v>
      </c>
      <c r="LIY3236" s="112" t="s">
        <v>1</v>
      </c>
      <c r="LIZ3236" s="112" t="s">
        <v>2</v>
      </c>
      <c r="LJA3236" s="112" t="s">
        <v>3</v>
      </c>
      <c r="LJB3236" s="112" t="s">
        <v>50</v>
      </c>
      <c r="LJC3236" s="112" t="s">
        <v>52</v>
      </c>
      <c r="LJD3236" s="112" t="s">
        <v>13</v>
      </c>
      <c r="LJE3236" s="235" t="s">
        <v>189</v>
      </c>
      <c r="LJF3236" s="112" t="s">
        <v>0</v>
      </c>
      <c r="LJG3236" s="112" t="s">
        <v>1</v>
      </c>
      <c r="LJH3236" s="112" t="s">
        <v>2</v>
      </c>
      <c r="LJI3236" s="112" t="s">
        <v>3</v>
      </c>
      <c r="LJJ3236" s="112" t="s">
        <v>50</v>
      </c>
      <c r="LJK3236" s="112" t="s">
        <v>52</v>
      </c>
      <c r="LJL3236" s="112" t="s">
        <v>13</v>
      </c>
      <c r="LJM3236" s="235" t="s">
        <v>189</v>
      </c>
      <c r="LJN3236" s="112" t="s">
        <v>0</v>
      </c>
      <c r="LJO3236" s="112" t="s">
        <v>1</v>
      </c>
      <c r="LJP3236" s="112" t="s">
        <v>2</v>
      </c>
      <c r="LJQ3236" s="112" t="s">
        <v>3</v>
      </c>
      <c r="LJR3236" s="112" t="s">
        <v>50</v>
      </c>
      <c r="LJS3236" s="112" t="s">
        <v>52</v>
      </c>
      <c r="LJT3236" s="112" t="s">
        <v>13</v>
      </c>
      <c r="LJU3236" s="235" t="s">
        <v>189</v>
      </c>
      <c r="LJV3236" s="112" t="s">
        <v>0</v>
      </c>
      <c r="LJW3236" s="112" t="s">
        <v>1</v>
      </c>
      <c r="LJX3236" s="112" t="s">
        <v>2</v>
      </c>
      <c r="LJY3236" s="112" t="s">
        <v>3</v>
      </c>
      <c r="LJZ3236" s="112" t="s">
        <v>50</v>
      </c>
      <c r="LKA3236" s="112" t="s">
        <v>52</v>
      </c>
      <c r="LKB3236" s="112" t="s">
        <v>13</v>
      </c>
      <c r="LKC3236" s="235" t="s">
        <v>189</v>
      </c>
      <c r="LKD3236" s="112" t="s">
        <v>0</v>
      </c>
      <c r="LKE3236" s="112" t="s">
        <v>1</v>
      </c>
      <c r="LKF3236" s="112" t="s">
        <v>2</v>
      </c>
      <c r="LKG3236" s="112" t="s">
        <v>3</v>
      </c>
      <c r="LKH3236" s="112" t="s">
        <v>50</v>
      </c>
      <c r="LKI3236" s="112" t="s">
        <v>52</v>
      </c>
      <c r="LKJ3236" s="112" t="s">
        <v>13</v>
      </c>
      <c r="LKK3236" s="235" t="s">
        <v>189</v>
      </c>
      <c r="LKL3236" s="112" t="s">
        <v>0</v>
      </c>
      <c r="LKM3236" s="112" t="s">
        <v>1</v>
      </c>
      <c r="LKN3236" s="112" t="s">
        <v>2</v>
      </c>
      <c r="LKO3236" s="112" t="s">
        <v>3</v>
      </c>
      <c r="LKP3236" s="112" t="s">
        <v>50</v>
      </c>
      <c r="LKQ3236" s="112" t="s">
        <v>52</v>
      </c>
      <c r="LKR3236" s="112" t="s">
        <v>13</v>
      </c>
      <c r="LKS3236" s="235" t="s">
        <v>189</v>
      </c>
      <c r="LKT3236" s="112" t="s">
        <v>0</v>
      </c>
      <c r="LKU3236" s="112" t="s">
        <v>1</v>
      </c>
      <c r="LKV3236" s="112" t="s">
        <v>2</v>
      </c>
      <c r="LKW3236" s="112" t="s">
        <v>3</v>
      </c>
      <c r="LKX3236" s="112" t="s">
        <v>50</v>
      </c>
      <c r="LKY3236" s="112" t="s">
        <v>52</v>
      </c>
      <c r="LKZ3236" s="112" t="s">
        <v>13</v>
      </c>
      <c r="LLA3236" s="235" t="s">
        <v>189</v>
      </c>
      <c r="LLB3236" s="112" t="s">
        <v>0</v>
      </c>
      <c r="LLC3236" s="112" t="s">
        <v>1</v>
      </c>
      <c r="LLD3236" s="112" t="s">
        <v>2</v>
      </c>
      <c r="LLE3236" s="112" t="s">
        <v>3</v>
      </c>
      <c r="LLF3236" s="112" t="s">
        <v>50</v>
      </c>
      <c r="LLG3236" s="112" t="s">
        <v>52</v>
      </c>
      <c r="LLH3236" s="112" t="s">
        <v>13</v>
      </c>
      <c r="LLI3236" s="235" t="s">
        <v>189</v>
      </c>
      <c r="LLJ3236" s="112" t="s">
        <v>0</v>
      </c>
      <c r="LLK3236" s="112" t="s">
        <v>1</v>
      </c>
      <c r="LLL3236" s="112" t="s">
        <v>2</v>
      </c>
      <c r="LLM3236" s="112" t="s">
        <v>3</v>
      </c>
      <c r="LLN3236" s="112" t="s">
        <v>50</v>
      </c>
      <c r="LLO3236" s="112" t="s">
        <v>52</v>
      </c>
      <c r="LLP3236" s="112" t="s">
        <v>13</v>
      </c>
      <c r="LLQ3236" s="235" t="s">
        <v>189</v>
      </c>
      <c r="LLR3236" s="112" t="s">
        <v>0</v>
      </c>
      <c r="LLS3236" s="112" t="s">
        <v>1</v>
      </c>
      <c r="LLT3236" s="112" t="s">
        <v>2</v>
      </c>
      <c r="LLU3236" s="112" t="s">
        <v>3</v>
      </c>
      <c r="LLV3236" s="112" t="s">
        <v>50</v>
      </c>
      <c r="LLW3236" s="112" t="s">
        <v>52</v>
      </c>
      <c r="LLX3236" s="112" t="s">
        <v>13</v>
      </c>
      <c r="LLY3236" s="235" t="s">
        <v>189</v>
      </c>
      <c r="LLZ3236" s="112" t="s">
        <v>0</v>
      </c>
      <c r="LMA3236" s="112" t="s">
        <v>1</v>
      </c>
      <c r="LMB3236" s="112" t="s">
        <v>2</v>
      </c>
      <c r="LMC3236" s="112" t="s">
        <v>3</v>
      </c>
      <c r="LMD3236" s="112" t="s">
        <v>50</v>
      </c>
      <c r="LME3236" s="112" t="s">
        <v>52</v>
      </c>
      <c r="LMF3236" s="112" t="s">
        <v>13</v>
      </c>
      <c r="LMG3236" s="235" t="s">
        <v>189</v>
      </c>
      <c r="LMH3236" s="112" t="s">
        <v>0</v>
      </c>
      <c r="LMI3236" s="112" t="s">
        <v>1</v>
      </c>
      <c r="LMJ3236" s="112" t="s">
        <v>2</v>
      </c>
      <c r="LMK3236" s="112" t="s">
        <v>3</v>
      </c>
      <c r="LML3236" s="112" t="s">
        <v>50</v>
      </c>
      <c r="LMM3236" s="112" t="s">
        <v>52</v>
      </c>
      <c r="LMN3236" s="112" t="s">
        <v>13</v>
      </c>
      <c r="LMO3236" s="235" t="s">
        <v>189</v>
      </c>
      <c r="LMP3236" s="112" t="s">
        <v>0</v>
      </c>
      <c r="LMQ3236" s="112" t="s">
        <v>1</v>
      </c>
      <c r="LMR3236" s="112" t="s">
        <v>2</v>
      </c>
      <c r="LMS3236" s="112" t="s">
        <v>3</v>
      </c>
      <c r="LMT3236" s="112" t="s">
        <v>50</v>
      </c>
      <c r="LMU3236" s="112" t="s">
        <v>52</v>
      </c>
      <c r="LMV3236" s="112" t="s">
        <v>13</v>
      </c>
      <c r="LMW3236" s="235" t="s">
        <v>189</v>
      </c>
      <c r="LMX3236" s="112" t="s">
        <v>0</v>
      </c>
      <c r="LMY3236" s="112" t="s">
        <v>1</v>
      </c>
      <c r="LMZ3236" s="112" t="s">
        <v>2</v>
      </c>
      <c r="LNA3236" s="112" t="s">
        <v>3</v>
      </c>
      <c r="LNB3236" s="112" t="s">
        <v>50</v>
      </c>
      <c r="LNC3236" s="112" t="s">
        <v>52</v>
      </c>
      <c r="LND3236" s="112" t="s">
        <v>13</v>
      </c>
      <c r="LNE3236" s="235" t="s">
        <v>189</v>
      </c>
      <c r="LNF3236" s="112" t="s">
        <v>0</v>
      </c>
      <c r="LNG3236" s="112" t="s">
        <v>1</v>
      </c>
      <c r="LNH3236" s="112" t="s">
        <v>2</v>
      </c>
      <c r="LNI3236" s="112" t="s">
        <v>3</v>
      </c>
      <c r="LNJ3236" s="112" t="s">
        <v>50</v>
      </c>
      <c r="LNK3236" s="112" t="s">
        <v>52</v>
      </c>
      <c r="LNL3236" s="112" t="s">
        <v>13</v>
      </c>
      <c r="LNM3236" s="235" t="s">
        <v>189</v>
      </c>
      <c r="LNN3236" s="112" t="s">
        <v>0</v>
      </c>
      <c r="LNO3236" s="112" t="s">
        <v>1</v>
      </c>
      <c r="LNP3236" s="112" t="s">
        <v>2</v>
      </c>
      <c r="LNQ3236" s="112" t="s">
        <v>3</v>
      </c>
      <c r="LNR3236" s="112" t="s">
        <v>50</v>
      </c>
      <c r="LNS3236" s="112" t="s">
        <v>52</v>
      </c>
      <c r="LNT3236" s="112" t="s">
        <v>13</v>
      </c>
      <c r="LNU3236" s="235" t="s">
        <v>189</v>
      </c>
      <c r="LNV3236" s="112" t="s">
        <v>0</v>
      </c>
      <c r="LNW3236" s="112" t="s">
        <v>1</v>
      </c>
      <c r="LNX3236" s="112" t="s">
        <v>2</v>
      </c>
      <c r="LNY3236" s="112" t="s">
        <v>3</v>
      </c>
      <c r="LNZ3236" s="112" t="s">
        <v>50</v>
      </c>
      <c r="LOA3236" s="112" t="s">
        <v>52</v>
      </c>
      <c r="LOB3236" s="112" t="s">
        <v>13</v>
      </c>
      <c r="LOC3236" s="235" t="s">
        <v>189</v>
      </c>
      <c r="LOD3236" s="112" t="s">
        <v>0</v>
      </c>
      <c r="LOE3236" s="112" t="s">
        <v>1</v>
      </c>
      <c r="LOF3236" s="112" t="s">
        <v>2</v>
      </c>
      <c r="LOG3236" s="112" t="s">
        <v>3</v>
      </c>
      <c r="LOH3236" s="112" t="s">
        <v>50</v>
      </c>
      <c r="LOI3236" s="112" t="s">
        <v>52</v>
      </c>
      <c r="LOJ3236" s="112" t="s">
        <v>13</v>
      </c>
      <c r="LOK3236" s="235" t="s">
        <v>189</v>
      </c>
      <c r="LOL3236" s="112" t="s">
        <v>0</v>
      </c>
      <c r="LOM3236" s="112" t="s">
        <v>1</v>
      </c>
      <c r="LON3236" s="112" t="s">
        <v>2</v>
      </c>
      <c r="LOO3236" s="112" t="s">
        <v>3</v>
      </c>
      <c r="LOP3236" s="112" t="s">
        <v>50</v>
      </c>
      <c r="LOQ3236" s="112" t="s">
        <v>52</v>
      </c>
      <c r="LOR3236" s="112" t="s">
        <v>13</v>
      </c>
      <c r="LOS3236" s="235" t="s">
        <v>189</v>
      </c>
      <c r="LOT3236" s="112" t="s">
        <v>0</v>
      </c>
      <c r="LOU3236" s="112" t="s">
        <v>1</v>
      </c>
      <c r="LOV3236" s="112" t="s">
        <v>2</v>
      </c>
      <c r="LOW3236" s="112" t="s">
        <v>3</v>
      </c>
      <c r="LOX3236" s="112" t="s">
        <v>50</v>
      </c>
      <c r="LOY3236" s="112" t="s">
        <v>52</v>
      </c>
      <c r="LOZ3236" s="112" t="s">
        <v>13</v>
      </c>
      <c r="LPA3236" s="235" t="s">
        <v>189</v>
      </c>
      <c r="LPB3236" s="112" t="s">
        <v>0</v>
      </c>
      <c r="LPC3236" s="112" t="s">
        <v>1</v>
      </c>
      <c r="LPD3236" s="112" t="s">
        <v>2</v>
      </c>
      <c r="LPE3236" s="112" t="s">
        <v>3</v>
      </c>
      <c r="LPF3236" s="112" t="s">
        <v>50</v>
      </c>
      <c r="LPG3236" s="112" t="s">
        <v>52</v>
      </c>
      <c r="LPH3236" s="112" t="s">
        <v>13</v>
      </c>
      <c r="LPI3236" s="235" t="s">
        <v>189</v>
      </c>
      <c r="LPJ3236" s="112" t="s">
        <v>0</v>
      </c>
      <c r="LPK3236" s="112" t="s">
        <v>1</v>
      </c>
      <c r="LPL3236" s="112" t="s">
        <v>2</v>
      </c>
      <c r="LPM3236" s="112" t="s">
        <v>3</v>
      </c>
      <c r="LPN3236" s="112" t="s">
        <v>50</v>
      </c>
      <c r="LPO3236" s="112" t="s">
        <v>52</v>
      </c>
      <c r="LPP3236" s="112" t="s">
        <v>13</v>
      </c>
      <c r="LPQ3236" s="235" t="s">
        <v>189</v>
      </c>
      <c r="LPR3236" s="112" t="s">
        <v>0</v>
      </c>
      <c r="LPS3236" s="112" t="s">
        <v>1</v>
      </c>
      <c r="LPT3236" s="112" t="s">
        <v>2</v>
      </c>
      <c r="LPU3236" s="112" t="s">
        <v>3</v>
      </c>
      <c r="LPV3236" s="112" t="s">
        <v>50</v>
      </c>
      <c r="LPW3236" s="112" t="s">
        <v>52</v>
      </c>
      <c r="LPX3236" s="112" t="s">
        <v>13</v>
      </c>
      <c r="LPY3236" s="235" t="s">
        <v>189</v>
      </c>
      <c r="LPZ3236" s="112" t="s">
        <v>0</v>
      </c>
      <c r="LQA3236" s="112" t="s">
        <v>1</v>
      </c>
      <c r="LQB3236" s="112" t="s">
        <v>2</v>
      </c>
      <c r="LQC3236" s="112" t="s">
        <v>3</v>
      </c>
      <c r="LQD3236" s="112" t="s">
        <v>50</v>
      </c>
      <c r="LQE3236" s="112" t="s">
        <v>52</v>
      </c>
      <c r="LQF3236" s="112" t="s">
        <v>13</v>
      </c>
      <c r="LQG3236" s="235" t="s">
        <v>189</v>
      </c>
      <c r="LQH3236" s="112" t="s">
        <v>0</v>
      </c>
      <c r="LQI3236" s="112" t="s">
        <v>1</v>
      </c>
      <c r="LQJ3236" s="112" t="s">
        <v>2</v>
      </c>
      <c r="LQK3236" s="112" t="s">
        <v>3</v>
      </c>
      <c r="LQL3236" s="112" t="s">
        <v>50</v>
      </c>
      <c r="LQM3236" s="112" t="s">
        <v>52</v>
      </c>
      <c r="LQN3236" s="112" t="s">
        <v>13</v>
      </c>
      <c r="LQO3236" s="235" t="s">
        <v>189</v>
      </c>
      <c r="LQP3236" s="112" t="s">
        <v>0</v>
      </c>
      <c r="LQQ3236" s="112" t="s">
        <v>1</v>
      </c>
      <c r="LQR3236" s="112" t="s">
        <v>2</v>
      </c>
      <c r="LQS3236" s="112" t="s">
        <v>3</v>
      </c>
      <c r="LQT3236" s="112" t="s">
        <v>50</v>
      </c>
      <c r="LQU3236" s="112" t="s">
        <v>52</v>
      </c>
      <c r="LQV3236" s="112" t="s">
        <v>13</v>
      </c>
      <c r="LQW3236" s="235" t="s">
        <v>189</v>
      </c>
      <c r="LQX3236" s="112" t="s">
        <v>0</v>
      </c>
      <c r="LQY3236" s="112" t="s">
        <v>1</v>
      </c>
      <c r="LQZ3236" s="112" t="s">
        <v>2</v>
      </c>
      <c r="LRA3236" s="112" t="s">
        <v>3</v>
      </c>
      <c r="LRB3236" s="112" t="s">
        <v>50</v>
      </c>
      <c r="LRC3236" s="112" t="s">
        <v>52</v>
      </c>
      <c r="LRD3236" s="112" t="s">
        <v>13</v>
      </c>
      <c r="LRE3236" s="235" t="s">
        <v>189</v>
      </c>
      <c r="LRF3236" s="112" t="s">
        <v>0</v>
      </c>
      <c r="LRG3236" s="112" t="s">
        <v>1</v>
      </c>
      <c r="LRH3236" s="112" t="s">
        <v>2</v>
      </c>
      <c r="LRI3236" s="112" t="s">
        <v>3</v>
      </c>
      <c r="LRJ3236" s="112" t="s">
        <v>50</v>
      </c>
      <c r="LRK3236" s="112" t="s">
        <v>52</v>
      </c>
      <c r="LRL3236" s="112" t="s">
        <v>13</v>
      </c>
      <c r="LRM3236" s="235" t="s">
        <v>189</v>
      </c>
      <c r="LRN3236" s="112" t="s">
        <v>0</v>
      </c>
      <c r="LRO3236" s="112" t="s">
        <v>1</v>
      </c>
      <c r="LRP3236" s="112" t="s">
        <v>2</v>
      </c>
      <c r="LRQ3236" s="112" t="s">
        <v>3</v>
      </c>
      <c r="LRR3236" s="112" t="s">
        <v>50</v>
      </c>
      <c r="LRS3236" s="112" t="s">
        <v>52</v>
      </c>
      <c r="LRT3236" s="112" t="s">
        <v>13</v>
      </c>
      <c r="LRU3236" s="235" t="s">
        <v>189</v>
      </c>
      <c r="LRV3236" s="112" t="s">
        <v>0</v>
      </c>
      <c r="LRW3236" s="112" t="s">
        <v>1</v>
      </c>
      <c r="LRX3236" s="112" t="s">
        <v>2</v>
      </c>
      <c r="LRY3236" s="112" t="s">
        <v>3</v>
      </c>
      <c r="LRZ3236" s="112" t="s">
        <v>50</v>
      </c>
      <c r="LSA3236" s="112" t="s">
        <v>52</v>
      </c>
      <c r="LSB3236" s="112" t="s">
        <v>13</v>
      </c>
      <c r="LSC3236" s="235" t="s">
        <v>189</v>
      </c>
      <c r="LSD3236" s="112" t="s">
        <v>0</v>
      </c>
      <c r="LSE3236" s="112" t="s">
        <v>1</v>
      </c>
      <c r="LSF3236" s="112" t="s">
        <v>2</v>
      </c>
      <c r="LSG3236" s="112" t="s">
        <v>3</v>
      </c>
      <c r="LSH3236" s="112" t="s">
        <v>50</v>
      </c>
      <c r="LSI3236" s="112" t="s">
        <v>52</v>
      </c>
      <c r="LSJ3236" s="112" t="s">
        <v>13</v>
      </c>
      <c r="LSK3236" s="235" t="s">
        <v>189</v>
      </c>
      <c r="LSL3236" s="112" t="s">
        <v>0</v>
      </c>
      <c r="LSM3236" s="112" t="s">
        <v>1</v>
      </c>
      <c r="LSN3236" s="112" t="s">
        <v>2</v>
      </c>
      <c r="LSO3236" s="112" t="s">
        <v>3</v>
      </c>
      <c r="LSP3236" s="112" t="s">
        <v>50</v>
      </c>
      <c r="LSQ3236" s="112" t="s">
        <v>52</v>
      </c>
      <c r="LSR3236" s="112" t="s">
        <v>13</v>
      </c>
      <c r="LSS3236" s="235" t="s">
        <v>189</v>
      </c>
      <c r="LST3236" s="112" t="s">
        <v>0</v>
      </c>
      <c r="LSU3236" s="112" t="s">
        <v>1</v>
      </c>
      <c r="LSV3236" s="112" t="s">
        <v>2</v>
      </c>
      <c r="LSW3236" s="112" t="s">
        <v>3</v>
      </c>
      <c r="LSX3236" s="112" t="s">
        <v>50</v>
      </c>
      <c r="LSY3236" s="112" t="s">
        <v>52</v>
      </c>
      <c r="LSZ3236" s="112" t="s">
        <v>13</v>
      </c>
      <c r="LTA3236" s="235" t="s">
        <v>189</v>
      </c>
      <c r="LTB3236" s="112" t="s">
        <v>0</v>
      </c>
      <c r="LTC3236" s="112" t="s">
        <v>1</v>
      </c>
      <c r="LTD3236" s="112" t="s">
        <v>2</v>
      </c>
      <c r="LTE3236" s="112" t="s">
        <v>3</v>
      </c>
      <c r="LTF3236" s="112" t="s">
        <v>50</v>
      </c>
      <c r="LTG3236" s="112" t="s">
        <v>52</v>
      </c>
      <c r="LTH3236" s="112" t="s">
        <v>13</v>
      </c>
      <c r="LTI3236" s="235" t="s">
        <v>189</v>
      </c>
      <c r="LTJ3236" s="112" t="s">
        <v>0</v>
      </c>
      <c r="LTK3236" s="112" t="s">
        <v>1</v>
      </c>
      <c r="LTL3236" s="112" t="s">
        <v>2</v>
      </c>
      <c r="LTM3236" s="112" t="s">
        <v>3</v>
      </c>
      <c r="LTN3236" s="112" t="s">
        <v>50</v>
      </c>
      <c r="LTO3236" s="112" t="s">
        <v>52</v>
      </c>
      <c r="LTP3236" s="112" t="s">
        <v>13</v>
      </c>
      <c r="LTQ3236" s="235" t="s">
        <v>189</v>
      </c>
      <c r="LTR3236" s="112" t="s">
        <v>0</v>
      </c>
      <c r="LTS3236" s="112" t="s">
        <v>1</v>
      </c>
      <c r="LTT3236" s="112" t="s">
        <v>2</v>
      </c>
      <c r="LTU3236" s="112" t="s">
        <v>3</v>
      </c>
      <c r="LTV3236" s="112" t="s">
        <v>50</v>
      </c>
      <c r="LTW3236" s="112" t="s">
        <v>52</v>
      </c>
      <c r="LTX3236" s="112" t="s">
        <v>13</v>
      </c>
      <c r="LTY3236" s="235" t="s">
        <v>189</v>
      </c>
      <c r="LTZ3236" s="112" t="s">
        <v>0</v>
      </c>
      <c r="LUA3236" s="112" t="s">
        <v>1</v>
      </c>
      <c r="LUB3236" s="112" t="s">
        <v>2</v>
      </c>
      <c r="LUC3236" s="112" t="s">
        <v>3</v>
      </c>
      <c r="LUD3236" s="112" t="s">
        <v>50</v>
      </c>
      <c r="LUE3236" s="112" t="s">
        <v>52</v>
      </c>
      <c r="LUF3236" s="112" t="s">
        <v>13</v>
      </c>
      <c r="LUG3236" s="235" t="s">
        <v>189</v>
      </c>
      <c r="LUH3236" s="112" t="s">
        <v>0</v>
      </c>
      <c r="LUI3236" s="112" t="s">
        <v>1</v>
      </c>
      <c r="LUJ3236" s="112" t="s">
        <v>2</v>
      </c>
      <c r="LUK3236" s="112" t="s">
        <v>3</v>
      </c>
      <c r="LUL3236" s="112" t="s">
        <v>50</v>
      </c>
      <c r="LUM3236" s="112" t="s">
        <v>52</v>
      </c>
      <c r="LUN3236" s="112" t="s">
        <v>13</v>
      </c>
      <c r="LUO3236" s="235" t="s">
        <v>189</v>
      </c>
      <c r="LUP3236" s="112" t="s">
        <v>0</v>
      </c>
      <c r="LUQ3236" s="112" t="s">
        <v>1</v>
      </c>
      <c r="LUR3236" s="112" t="s">
        <v>2</v>
      </c>
      <c r="LUS3236" s="112" t="s">
        <v>3</v>
      </c>
      <c r="LUT3236" s="112" t="s">
        <v>50</v>
      </c>
      <c r="LUU3236" s="112" t="s">
        <v>52</v>
      </c>
      <c r="LUV3236" s="112" t="s">
        <v>13</v>
      </c>
      <c r="LUW3236" s="235" t="s">
        <v>189</v>
      </c>
      <c r="LUX3236" s="112" t="s">
        <v>0</v>
      </c>
      <c r="LUY3236" s="112" t="s">
        <v>1</v>
      </c>
      <c r="LUZ3236" s="112" t="s">
        <v>2</v>
      </c>
      <c r="LVA3236" s="112" t="s">
        <v>3</v>
      </c>
      <c r="LVB3236" s="112" t="s">
        <v>50</v>
      </c>
      <c r="LVC3236" s="112" t="s">
        <v>52</v>
      </c>
      <c r="LVD3236" s="112" t="s">
        <v>13</v>
      </c>
      <c r="LVE3236" s="235" t="s">
        <v>189</v>
      </c>
      <c r="LVF3236" s="112" t="s">
        <v>0</v>
      </c>
      <c r="LVG3236" s="112" t="s">
        <v>1</v>
      </c>
      <c r="LVH3236" s="112" t="s">
        <v>2</v>
      </c>
      <c r="LVI3236" s="112" t="s">
        <v>3</v>
      </c>
      <c r="LVJ3236" s="112" t="s">
        <v>50</v>
      </c>
      <c r="LVK3236" s="112" t="s">
        <v>52</v>
      </c>
      <c r="LVL3236" s="112" t="s">
        <v>13</v>
      </c>
      <c r="LVM3236" s="235" t="s">
        <v>189</v>
      </c>
      <c r="LVN3236" s="112" t="s">
        <v>0</v>
      </c>
      <c r="LVO3236" s="112" t="s">
        <v>1</v>
      </c>
      <c r="LVP3236" s="112" t="s">
        <v>2</v>
      </c>
      <c r="LVQ3236" s="112" t="s">
        <v>3</v>
      </c>
      <c r="LVR3236" s="112" t="s">
        <v>50</v>
      </c>
      <c r="LVS3236" s="112" t="s">
        <v>52</v>
      </c>
      <c r="LVT3236" s="112" t="s">
        <v>13</v>
      </c>
      <c r="LVU3236" s="235" t="s">
        <v>189</v>
      </c>
      <c r="LVV3236" s="112" t="s">
        <v>0</v>
      </c>
      <c r="LVW3236" s="112" t="s">
        <v>1</v>
      </c>
      <c r="LVX3236" s="112" t="s">
        <v>2</v>
      </c>
      <c r="LVY3236" s="112" t="s">
        <v>3</v>
      </c>
      <c r="LVZ3236" s="112" t="s">
        <v>50</v>
      </c>
      <c r="LWA3236" s="112" t="s">
        <v>52</v>
      </c>
      <c r="LWB3236" s="112" t="s">
        <v>13</v>
      </c>
      <c r="LWC3236" s="235" t="s">
        <v>189</v>
      </c>
      <c r="LWD3236" s="112" t="s">
        <v>0</v>
      </c>
      <c r="LWE3236" s="112" t="s">
        <v>1</v>
      </c>
      <c r="LWF3236" s="112" t="s">
        <v>2</v>
      </c>
      <c r="LWG3236" s="112" t="s">
        <v>3</v>
      </c>
      <c r="LWH3236" s="112" t="s">
        <v>50</v>
      </c>
      <c r="LWI3236" s="112" t="s">
        <v>52</v>
      </c>
      <c r="LWJ3236" s="112" t="s">
        <v>13</v>
      </c>
      <c r="LWK3236" s="235" t="s">
        <v>189</v>
      </c>
      <c r="LWL3236" s="112" t="s">
        <v>0</v>
      </c>
      <c r="LWM3236" s="112" t="s">
        <v>1</v>
      </c>
      <c r="LWN3236" s="112" t="s">
        <v>2</v>
      </c>
      <c r="LWO3236" s="112" t="s">
        <v>3</v>
      </c>
      <c r="LWP3236" s="112" t="s">
        <v>50</v>
      </c>
      <c r="LWQ3236" s="112" t="s">
        <v>52</v>
      </c>
      <c r="LWR3236" s="112" t="s">
        <v>13</v>
      </c>
      <c r="LWS3236" s="235" t="s">
        <v>189</v>
      </c>
      <c r="LWT3236" s="112" t="s">
        <v>0</v>
      </c>
      <c r="LWU3236" s="112" t="s">
        <v>1</v>
      </c>
      <c r="LWV3236" s="112" t="s">
        <v>2</v>
      </c>
      <c r="LWW3236" s="112" t="s">
        <v>3</v>
      </c>
      <c r="LWX3236" s="112" t="s">
        <v>50</v>
      </c>
      <c r="LWY3236" s="112" t="s">
        <v>52</v>
      </c>
      <c r="LWZ3236" s="112" t="s">
        <v>13</v>
      </c>
      <c r="LXA3236" s="235" t="s">
        <v>189</v>
      </c>
      <c r="LXB3236" s="112" t="s">
        <v>0</v>
      </c>
      <c r="LXC3236" s="112" t="s">
        <v>1</v>
      </c>
      <c r="LXD3236" s="112" t="s">
        <v>2</v>
      </c>
      <c r="LXE3236" s="112" t="s">
        <v>3</v>
      </c>
      <c r="LXF3236" s="112" t="s">
        <v>50</v>
      </c>
      <c r="LXG3236" s="112" t="s">
        <v>52</v>
      </c>
      <c r="LXH3236" s="112" t="s">
        <v>13</v>
      </c>
      <c r="LXI3236" s="235" t="s">
        <v>189</v>
      </c>
      <c r="LXJ3236" s="112" t="s">
        <v>0</v>
      </c>
      <c r="LXK3236" s="112" t="s">
        <v>1</v>
      </c>
      <c r="LXL3236" s="112" t="s">
        <v>2</v>
      </c>
      <c r="LXM3236" s="112" t="s">
        <v>3</v>
      </c>
      <c r="LXN3236" s="112" t="s">
        <v>50</v>
      </c>
      <c r="LXO3236" s="112" t="s">
        <v>52</v>
      </c>
      <c r="LXP3236" s="112" t="s">
        <v>13</v>
      </c>
      <c r="LXQ3236" s="235" t="s">
        <v>189</v>
      </c>
      <c r="LXR3236" s="112" t="s">
        <v>0</v>
      </c>
      <c r="LXS3236" s="112" t="s">
        <v>1</v>
      </c>
      <c r="LXT3236" s="112" t="s">
        <v>2</v>
      </c>
      <c r="LXU3236" s="112" t="s">
        <v>3</v>
      </c>
      <c r="LXV3236" s="112" t="s">
        <v>50</v>
      </c>
      <c r="LXW3236" s="112" t="s">
        <v>52</v>
      </c>
      <c r="LXX3236" s="112" t="s">
        <v>13</v>
      </c>
      <c r="LXY3236" s="235" t="s">
        <v>189</v>
      </c>
      <c r="LXZ3236" s="112" t="s">
        <v>0</v>
      </c>
      <c r="LYA3236" s="112" t="s">
        <v>1</v>
      </c>
      <c r="LYB3236" s="112" t="s">
        <v>2</v>
      </c>
      <c r="LYC3236" s="112" t="s">
        <v>3</v>
      </c>
      <c r="LYD3236" s="112" t="s">
        <v>50</v>
      </c>
      <c r="LYE3236" s="112" t="s">
        <v>52</v>
      </c>
      <c r="LYF3236" s="112" t="s">
        <v>13</v>
      </c>
      <c r="LYG3236" s="235" t="s">
        <v>189</v>
      </c>
      <c r="LYH3236" s="112" t="s">
        <v>0</v>
      </c>
      <c r="LYI3236" s="112" t="s">
        <v>1</v>
      </c>
      <c r="LYJ3236" s="112" t="s">
        <v>2</v>
      </c>
      <c r="LYK3236" s="112" t="s">
        <v>3</v>
      </c>
      <c r="LYL3236" s="112" t="s">
        <v>50</v>
      </c>
      <c r="LYM3236" s="112" t="s">
        <v>52</v>
      </c>
      <c r="LYN3236" s="112" t="s">
        <v>13</v>
      </c>
      <c r="LYO3236" s="235" t="s">
        <v>189</v>
      </c>
      <c r="LYP3236" s="112" t="s">
        <v>0</v>
      </c>
      <c r="LYQ3236" s="112" t="s">
        <v>1</v>
      </c>
      <c r="LYR3236" s="112" t="s">
        <v>2</v>
      </c>
      <c r="LYS3236" s="112" t="s">
        <v>3</v>
      </c>
      <c r="LYT3236" s="112" t="s">
        <v>50</v>
      </c>
      <c r="LYU3236" s="112" t="s">
        <v>52</v>
      </c>
      <c r="LYV3236" s="112" t="s">
        <v>13</v>
      </c>
      <c r="LYW3236" s="235" t="s">
        <v>189</v>
      </c>
      <c r="LYX3236" s="112" t="s">
        <v>0</v>
      </c>
      <c r="LYY3236" s="112" t="s">
        <v>1</v>
      </c>
      <c r="LYZ3236" s="112" t="s">
        <v>2</v>
      </c>
      <c r="LZA3236" s="112" t="s">
        <v>3</v>
      </c>
      <c r="LZB3236" s="112" t="s">
        <v>50</v>
      </c>
      <c r="LZC3236" s="112" t="s">
        <v>52</v>
      </c>
      <c r="LZD3236" s="112" t="s">
        <v>13</v>
      </c>
      <c r="LZE3236" s="235" t="s">
        <v>189</v>
      </c>
      <c r="LZF3236" s="112" t="s">
        <v>0</v>
      </c>
      <c r="LZG3236" s="112" t="s">
        <v>1</v>
      </c>
      <c r="LZH3236" s="112" t="s">
        <v>2</v>
      </c>
      <c r="LZI3236" s="112" t="s">
        <v>3</v>
      </c>
      <c r="LZJ3236" s="112" t="s">
        <v>50</v>
      </c>
      <c r="LZK3236" s="112" t="s">
        <v>52</v>
      </c>
      <c r="LZL3236" s="112" t="s">
        <v>13</v>
      </c>
      <c r="LZM3236" s="235" t="s">
        <v>189</v>
      </c>
      <c r="LZN3236" s="112" t="s">
        <v>0</v>
      </c>
      <c r="LZO3236" s="112" t="s">
        <v>1</v>
      </c>
      <c r="LZP3236" s="112" t="s">
        <v>2</v>
      </c>
      <c r="LZQ3236" s="112" t="s">
        <v>3</v>
      </c>
      <c r="LZR3236" s="112" t="s">
        <v>50</v>
      </c>
      <c r="LZS3236" s="112" t="s">
        <v>52</v>
      </c>
      <c r="LZT3236" s="112" t="s">
        <v>13</v>
      </c>
      <c r="LZU3236" s="235" t="s">
        <v>189</v>
      </c>
      <c r="LZV3236" s="112" t="s">
        <v>0</v>
      </c>
      <c r="LZW3236" s="112" t="s">
        <v>1</v>
      </c>
      <c r="LZX3236" s="112" t="s">
        <v>2</v>
      </c>
      <c r="LZY3236" s="112" t="s">
        <v>3</v>
      </c>
      <c r="LZZ3236" s="112" t="s">
        <v>50</v>
      </c>
      <c r="MAA3236" s="112" t="s">
        <v>52</v>
      </c>
      <c r="MAB3236" s="112" t="s">
        <v>13</v>
      </c>
      <c r="MAC3236" s="235" t="s">
        <v>189</v>
      </c>
      <c r="MAD3236" s="112" t="s">
        <v>0</v>
      </c>
      <c r="MAE3236" s="112" t="s">
        <v>1</v>
      </c>
      <c r="MAF3236" s="112" t="s">
        <v>2</v>
      </c>
      <c r="MAG3236" s="112" t="s">
        <v>3</v>
      </c>
      <c r="MAH3236" s="112" t="s">
        <v>50</v>
      </c>
      <c r="MAI3236" s="112" t="s">
        <v>52</v>
      </c>
      <c r="MAJ3236" s="112" t="s">
        <v>13</v>
      </c>
      <c r="MAK3236" s="235" t="s">
        <v>189</v>
      </c>
      <c r="MAL3236" s="112" t="s">
        <v>0</v>
      </c>
      <c r="MAM3236" s="112" t="s">
        <v>1</v>
      </c>
      <c r="MAN3236" s="112" t="s">
        <v>2</v>
      </c>
      <c r="MAO3236" s="112" t="s">
        <v>3</v>
      </c>
      <c r="MAP3236" s="112" t="s">
        <v>50</v>
      </c>
      <c r="MAQ3236" s="112" t="s">
        <v>52</v>
      </c>
      <c r="MAR3236" s="112" t="s">
        <v>13</v>
      </c>
      <c r="MAS3236" s="235" t="s">
        <v>189</v>
      </c>
      <c r="MAT3236" s="112" t="s">
        <v>0</v>
      </c>
      <c r="MAU3236" s="112" t="s">
        <v>1</v>
      </c>
      <c r="MAV3236" s="112" t="s">
        <v>2</v>
      </c>
      <c r="MAW3236" s="112" t="s">
        <v>3</v>
      </c>
      <c r="MAX3236" s="112" t="s">
        <v>50</v>
      </c>
      <c r="MAY3236" s="112" t="s">
        <v>52</v>
      </c>
      <c r="MAZ3236" s="112" t="s">
        <v>13</v>
      </c>
      <c r="MBA3236" s="235" t="s">
        <v>189</v>
      </c>
      <c r="MBB3236" s="112" t="s">
        <v>0</v>
      </c>
      <c r="MBC3236" s="112" t="s">
        <v>1</v>
      </c>
      <c r="MBD3236" s="112" t="s">
        <v>2</v>
      </c>
      <c r="MBE3236" s="112" t="s">
        <v>3</v>
      </c>
      <c r="MBF3236" s="112" t="s">
        <v>50</v>
      </c>
      <c r="MBG3236" s="112" t="s">
        <v>52</v>
      </c>
      <c r="MBH3236" s="112" t="s">
        <v>13</v>
      </c>
      <c r="MBI3236" s="235" t="s">
        <v>189</v>
      </c>
      <c r="MBJ3236" s="112" t="s">
        <v>0</v>
      </c>
      <c r="MBK3236" s="112" t="s">
        <v>1</v>
      </c>
      <c r="MBL3236" s="112" t="s">
        <v>2</v>
      </c>
      <c r="MBM3236" s="112" t="s">
        <v>3</v>
      </c>
      <c r="MBN3236" s="112" t="s">
        <v>50</v>
      </c>
      <c r="MBO3236" s="112" t="s">
        <v>52</v>
      </c>
      <c r="MBP3236" s="112" t="s">
        <v>13</v>
      </c>
      <c r="MBQ3236" s="235" t="s">
        <v>189</v>
      </c>
      <c r="MBR3236" s="112" t="s">
        <v>0</v>
      </c>
      <c r="MBS3236" s="112" t="s">
        <v>1</v>
      </c>
      <c r="MBT3236" s="112" t="s">
        <v>2</v>
      </c>
      <c r="MBU3236" s="112" t="s">
        <v>3</v>
      </c>
      <c r="MBV3236" s="112" t="s">
        <v>50</v>
      </c>
      <c r="MBW3236" s="112" t="s">
        <v>52</v>
      </c>
      <c r="MBX3236" s="112" t="s">
        <v>13</v>
      </c>
      <c r="MBY3236" s="235" t="s">
        <v>189</v>
      </c>
      <c r="MBZ3236" s="112" t="s">
        <v>0</v>
      </c>
      <c r="MCA3236" s="112" t="s">
        <v>1</v>
      </c>
      <c r="MCB3236" s="112" t="s">
        <v>2</v>
      </c>
      <c r="MCC3236" s="112" t="s">
        <v>3</v>
      </c>
      <c r="MCD3236" s="112" t="s">
        <v>50</v>
      </c>
      <c r="MCE3236" s="112" t="s">
        <v>52</v>
      </c>
      <c r="MCF3236" s="112" t="s">
        <v>13</v>
      </c>
      <c r="MCG3236" s="235" t="s">
        <v>189</v>
      </c>
      <c r="MCH3236" s="112" t="s">
        <v>0</v>
      </c>
      <c r="MCI3236" s="112" t="s">
        <v>1</v>
      </c>
      <c r="MCJ3236" s="112" t="s">
        <v>2</v>
      </c>
      <c r="MCK3236" s="112" t="s">
        <v>3</v>
      </c>
      <c r="MCL3236" s="112" t="s">
        <v>50</v>
      </c>
      <c r="MCM3236" s="112" t="s">
        <v>52</v>
      </c>
      <c r="MCN3236" s="112" t="s">
        <v>13</v>
      </c>
      <c r="MCO3236" s="235" t="s">
        <v>189</v>
      </c>
      <c r="MCP3236" s="112" t="s">
        <v>0</v>
      </c>
      <c r="MCQ3236" s="112" t="s">
        <v>1</v>
      </c>
      <c r="MCR3236" s="112" t="s">
        <v>2</v>
      </c>
      <c r="MCS3236" s="112" t="s">
        <v>3</v>
      </c>
      <c r="MCT3236" s="112" t="s">
        <v>50</v>
      </c>
      <c r="MCU3236" s="112" t="s">
        <v>52</v>
      </c>
      <c r="MCV3236" s="112" t="s">
        <v>13</v>
      </c>
      <c r="MCW3236" s="235" t="s">
        <v>189</v>
      </c>
      <c r="MCX3236" s="112" t="s">
        <v>0</v>
      </c>
      <c r="MCY3236" s="112" t="s">
        <v>1</v>
      </c>
      <c r="MCZ3236" s="112" t="s">
        <v>2</v>
      </c>
      <c r="MDA3236" s="112" t="s">
        <v>3</v>
      </c>
      <c r="MDB3236" s="112" t="s">
        <v>50</v>
      </c>
      <c r="MDC3236" s="112" t="s">
        <v>52</v>
      </c>
      <c r="MDD3236" s="112" t="s">
        <v>13</v>
      </c>
      <c r="MDE3236" s="235" t="s">
        <v>189</v>
      </c>
      <c r="MDF3236" s="112" t="s">
        <v>0</v>
      </c>
      <c r="MDG3236" s="112" t="s">
        <v>1</v>
      </c>
      <c r="MDH3236" s="112" t="s">
        <v>2</v>
      </c>
      <c r="MDI3236" s="112" t="s">
        <v>3</v>
      </c>
      <c r="MDJ3236" s="112" t="s">
        <v>50</v>
      </c>
      <c r="MDK3236" s="112" t="s">
        <v>52</v>
      </c>
      <c r="MDL3236" s="112" t="s">
        <v>13</v>
      </c>
      <c r="MDM3236" s="235" t="s">
        <v>189</v>
      </c>
      <c r="MDN3236" s="112" t="s">
        <v>0</v>
      </c>
      <c r="MDO3236" s="112" t="s">
        <v>1</v>
      </c>
      <c r="MDP3236" s="112" t="s">
        <v>2</v>
      </c>
      <c r="MDQ3236" s="112" t="s">
        <v>3</v>
      </c>
      <c r="MDR3236" s="112" t="s">
        <v>50</v>
      </c>
      <c r="MDS3236" s="112" t="s">
        <v>52</v>
      </c>
      <c r="MDT3236" s="112" t="s">
        <v>13</v>
      </c>
      <c r="MDU3236" s="235" t="s">
        <v>189</v>
      </c>
      <c r="MDV3236" s="112" t="s">
        <v>0</v>
      </c>
      <c r="MDW3236" s="112" t="s">
        <v>1</v>
      </c>
      <c r="MDX3236" s="112" t="s">
        <v>2</v>
      </c>
      <c r="MDY3236" s="112" t="s">
        <v>3</v>
      </c>
      <c r="MDZ3236" s="112" t="s">
        <v>50</v>
      </c>
      <c r="MEA3236" s="112" t="s">
        <v>52</v>
      </c>
      <c r="MEB3236" s="112" t="s">
        <v>13</v>
      </c>
      <c r="MEC3236" s="235" t="s">
        <v>189</v>
      </c>
      <c r="MED3236" s="112" t="s">
        <v>0</v>
      </c>
      <c r="MEE3236" s="112" t="s">
        <v>1</v>
      </c>
      <c r="MEF3236" s="112" t="s">
        <v>2</v>
      </c>
      <c r="MEG3236" s="112" t="s">
        <v>3</v>
      </c>
      <c r="MEH3236" s="112" t="s">
        <v>50</v>
      </c>
      <c r="MEI3236" s="112" t="s">
        <v>52</v>
      </c>
      <c r="MEJ3236" s="112" t="s">
        <v>13</v>
      </c>
      <c r="MEK3236" s="235" t="s">
        <v>189</v>
      </c>
      <c r="MEL3236" s="112" t="s">
        <v>0</v>
      </c>
      <c r="MEM3236" s="112" t="s">
        <v>1</v>
      </c>
      <c r="MEN3236" s="112" t="s">
        <v>2</v>
      </c>
      <c r="MEO3236" s="112" t="s">
        <v>3</v>
      </c>
      <c r="MEP3236" s="112" t="s">
        <v>50</v>
      </c>
      <c r="MEQ3236" s="112" t="s">
        <v>52</v>
      </c>
      <c r="MER3236" s="112" t="s">
        <v>13</v>
      </c>
      <c r="MES3236" s="235" t="s">
        <v>189</v>
      </c>
      <c r="MET3236" s="112" t="s">
        <v>0</v>
      </c>
      <c r="MEU3236" s="112" t="s">
        <v>1</v>
      </c>
      <c r="MEV3236" s="112" t="s">
        <v>2</v>
      </c>
      <c r="MEW3236" s="112" t="s">
        <v>3</v>
      </c>
      <c r="MEX3236" s="112" t="s">
        <v>50</v>
      </c>
      <c r="MEY3236" s="112" t="s">
        <v>52</v>
      </c>
      <c r="MEZ3236" s="112" t="s">
        <v>13</v>
      </c>
      <c r="MFA3236" s="235" t="s">
        <v>189</v>
      </c>
      <c r="MFB3236" s="112" t="s">
        <v>0</v>
      </c>
      <c r="MFC3236" s="112" t="s">
        <v>1</v>
      </c>
      <c r="MFD3236" s="112" t="s">
        <v>2</v>
      </c>
      <c r="MFE3236" s="112" t="s">
        <v>3</v>
      </c>
      <c r="MFF3236" s="112" t="s">
        <v>50</v>
      </c>
      <c r="MFG3236" s="112" t="s">
        <v>52</v>
      </c>
      <c r="MFH3236" s="112" t="s">
        <v>13</v>
      </c>
      <c r="MFI3236" s="235" t="s">
        <v>189</v>
      </c>
      <c r="MFJ3236" s="112" t="s">
        <v>0</v>
      </c>
      <c r="MFK3236" s="112" t="s">
        <v>1</v>
      </c>
      <c r="MFL3236" s="112" t="s">
        <v>2</v>
      </c>
      <c r="MFM3236" s="112" t="s">
        <v>3</v>
      </c>
      <c r="MFN3236" s="112" t="s">
        <v>50</v>
      </c>
      <c r="MFO3236" s="112" t="s">
        <v>52</v>
      </c>
      <c r="MFP3236" s="112" t="s">
        <v>13</v>
      </c>
      <c r="MFQ3236" s="235" t="s">
        <v>189</v>
      </c>
      <c r="MFR3236" s="112" t="s">
        <v>0</v>
      </c>
      <c r="MFS3236" s="112" t="s">
        <v>1</v>
      </c>
      <c r="MFT3236" s="112" t="s">
        <v>2</v>
      </c>
      <c r="MFU3236" s="112" t="s">
        <v>3</v>
      </c>
      <c r="MFV3236" s="112" t="s">
        <v>50</v>
      </c>
      <c r="MFW3236" s="112" t="s">
        <v>52</v>
      </c>
      <c r="MFX3236" s="112" t="s">
        <v>13</v>
      </c>
      <c r="MFY3236" s="235" t="s">
        <v>189</v>
      </c>
      <c r="MFZ3236" s="112" t="s">
        <v>0</v>
      </c>
      <c r="MGA3236" s="112" t="s">
        <v>1</v>
      </c>
      <c r="MGB3236" s="112" t="s">
        <v>2</v>
      </c>
      <c r="MGC3236" s="112" t="s">
        <v>3</v>
      </c>
      <c r="MGD3236" s="112" t="s">
        <v>50</v>
      </c>
      <c r="MGE3236" s="112" t="s">
        <v>52</v>
      </c>
      <c r="MGF3236" s="112" t="s">
        <v>13</v>
      </c>
      <c r="MGG3236" s="235" t="s">
        <v>189</v>
      </c>
      <c r="MGH3236" s="112" t="s">
        <v>0</v>
      </c>
      <c r="MGI3236" s="112" t="s">
        <v>1</v>
      </c>
      <c r="MGJ3236" s="112" t="s">
        <v>2</v>
      </c>
      <c r="MGK3236" s="112" t="s">
        <v>3</v>
      </c>
      <c r="MGL3236" s="112" t="s">
        <v>50</v>
      </c>
      <c r="MGM3236" s="112" t="s">
        <v>52</v>
      </c>
      <c r="MGN3236" s="112" t="s">
        <v>13</v>
      </c>
      <c r="MGO3236" s="235" t="s">
        <v>189</v>
      </c>
      <c r="MGP3236" s="112" t="s">
        <v>0</v>
      </c>
      <c r="MGQ3236" s="112" t="s">
        <v>1</v>
      </c>
      <c r="MGR3236" s="112" t="s">
        <v>2</v>
      </c>
      <c r="MGS3236" s="112" t="s">
        <v>3</v>
      </c>
      <c r="MGT3236" s="112" t="s">
        <v>50</v>
      </c>
      <c r="MGU3236" s="112" t="s">
        <v>52</v>
      </c>
      <c r="MGV3236" s="112" t="s">
        <v>13</v>
      </c>
      <c r="MGW3236" s="235" t="s">
        <v>189</v>
      </c>
      <c r="MGX3236" s="112" t="s">
        <v>0</v>
      </c>
      <c r="MGY3236" s="112" t="s">
        <v>1</v>
      </c>
      <c r="MGZ3236" s="112" t="s">
        <v>2</v>
      </c>
      <c r="MHA3236" s="112" t="s">
        <v>3</v>
      </c>
      <c r="MHB3236" s="112" t="s">
        <v>50</v>
      </c>
      <c r="MHC3236" s="112" t="s">
        <v>52</v>
      </c>
      <c r="MHD3236" s="112" t="s">
        <v>13</v>
      </c>
      <c r="MHE3236" s="235" t="s">
        <v>189</v>
      </c>
      <c r="MHF3236" s="112" t="s">
        <v>0</v>
      </c>
      <c r="MHG3236" s="112" t="s">
        <v>1</v>
      </c>
      <c r="MHH3236" s="112" t="s">
        <v>2</v>
      </c>
      <c r="MHI3236" s="112" t="s">
        <v>3</v>
      </c>
      <c r="MHJ3236" s="112" t="s">
        <v>50</v>
      </c>
      <c r="MHK3236" s="112" t="s">
        <v>52</v>
      </c>
      <c r="MHL3236" s="112" t="s">
        <v>13</v>
      </c>
      <c r="MHM3236" s="235" t="s">
        <v>189</v>
      </c>
      <c r="MHN3236" s="112" t="s">
        <v>0</v>
      </c>
      <c r="MHO3236" s="112" t="s">
        <v>1</v>
      </c>
      <c r="MHP3236" s="112" t="s">
        <v>2</v>
      </c>
      <c r="MHQ3236" s="112" t="s">
        <v>3</v>
      </c>
      <c r="MHR3236" s="112" t="s">
        <v>50</v>
      </c>
      <c r="MHS3236" s="112" t="s">
        <v>52</v>
      </c>
      <c r="MHT3236" s="112" t="s">
        <v>13</v>
      </c>
      <c r="MHU3236" s="235" t="s">
        <v>189</v>
      </c>
      <c r="MHV3236" s="112" t="s">
        <v>0</v>
      </c>
      <c r="MHW3236" s="112" t="s">
        <v>1</v>
      </c>
      <c r="MHX3236" s="112" t="s">
        <v>2</v>
      </c>
      <c r="MHY3236" s="112" t="s">
        <v>3</v>
      </c>
      <c r="MHZ3236" s="112" t="s">
        <v>50</v>
      </c>
      <c r="MIA3236" s="112" t="s">
        <v>52</v>
      </c>
      <c r="MIB3236" s="112" t="s">
        <v>13</v>
      </c>
      <c r="MIC3236" s="235" t="s">
        <v>189</v>
      </c>
      <c r="MID3236" s="112" t="s">
        <v>0</v>
      </c>
      <c r="MIE3236" s="112" t="s">
        <v>1</v>
      </c>
      <c r="MIF3236" s="112" t="s">
        <v>2</v>
      </c>
      <c r="MIG3236" s="112" t="s">
        <v>3</v>
      </c>
      <c r="MIH3236" s="112" t="s">
        <v>50</v>
      </c>
      <c r="MII3236" s="112" t="s">
        <v>52</v>
      </c>
      <c r="MIJ3236" s="112" t="s">
        <v>13</v>
      </c>
      <c r="MIK3236" s="235" t="s">
        <v>189</v>
      </c>
      <c r="MIL3236" s="112" t="s">
        <v>0</v>
      </c>
      <c r="MIM3236" s="112" t="s">
        <v>1</v>
      </c>
      <c r="MIN3236" s="112" t="s">
        <v>2</v>
      </c>
      <c r="MIO3236" s="112" t="s">
        <v>3</v>
      </c>
      <c r="MIP3236" s="112" t="s">
        <v>50</v>
      </c>
      <c r="MIQ3236" s="112" t="s">
        <v>52</v>
      </c>
      <c r="MIR3236" s="112" t="s">
        <v>13</v>
      </c>
      <c r="MIS3236" s="235" t="s">
        <v>189</v>
      </c>
      <c r="MIT3236" s="112" t="s">
        <v>0</v>
      </c>
      <c r="MIU3236" s="112" t="s">
        <v>1</v>
      </c>
      <c r="MIV3236" s="112" t="s">
        <v>2</v>
      </c>
      <c r="MIW3236" s="112" t="s">
        <v>3</v>
      </c>
      <c r="MIX3236" s="112" t="s">
        <v>50</v>
      </c>
      <c r="MIY3236" s="112" t="s">
        <v>52</v>
      </c>
      <c r="MIZ3236" s="112" t="s">
        <v>13</v>
      </c>
      <c r="MJA3236" s="235" t="s">
        <v>189</v>
      </c>
      <c r="MJB3236" s="112" t="s">
        <v>0</v>
      </c>
      <c r="MJC3236" s="112" t="s">
        <v>1</v>
      </c>
      <c r="MJD3236" s="112" t="s">
        <v>2</v>
      </c>
      <c r="MJE3236" s="112" t="s">
        <v>3</v>
      </c>
      <c r="MJF3236" s="112" t="s">
        <v>50</v>
      </c>
      <c r="MJG3236" s="112" t="s">
        <v>52</v>
      </c>
      <c r="MJH3236" s="112" t="s">
        <v>13</v>
      </c>
      <c r="MJI3236" s="235" t="s">
        <v>189</v>
      </c>
      <c r="MJJ3236" s="112" t="s">
        <v>0</v>
      </c>
      <c r="MJK3236" s="112" t="s">
        <v>1</v>
      </c>
      <c r="MJL3236" s="112" t="s">
        <v>2</v>
      </c>
      <c r="MJM3236" s="112" t="s">
        <v>3</v>
      </c>
      <c r="MJN3236" s="112" t="s">
        <v>50</v>
      </c>
      <c r="MJO3236" s="112" t="s">
        <v>52</v>
      </c>
      <c r="MJP3236" s="112" t="s">
        <v>13</v>
      </c>
      <c r="MJQ3236" s="235" t="s">
        <v>189</v>
      </c>
      <c r="MJR3236" s="112" t="s">
        <v>0</v>
      </c>
      <c r="MJS3236" s="112" t="s">
        <v>1</v>
      </c>
      <c r="MJT3236" s="112" t="s">
        <v>2</v>
      </c>
      <c r="MJU3236" s="112" t="s">
        <v>3</v>
      </c>
      <c r="MJV3236" s="112" t="s">
        <v>50</v>
      </c>
      <c r="MJW3236" s="112" t="s">
        <v>52</v>
      </c>
      <c r="MJX3236" s="112" t="s">
        <v>13</v>
      </c>
      <c r="MJY3236" s="235" t="s">
        <v>189</v>
      </c>
      <c r="MJZ3236" s="112" t="s">
        <v>0</v>
      </c>
      <c r="MKA3236" s="112" t="s">
        <v>1</v>
      </c>
      <c r="MKB3236" s="112" t="s">
        <v>2</v>
      </c>
      <c r="MKC3236" s="112" t="s">
        <v>3</v>
      </c>
      <c r="MKD3236" s="112" t="s">
        <v>50</v>
      </c>
      <c r="MKE3236" s="112" t="s">
        <v>52</v>
      </c>
      <c r="MKF3236" s="112" t="s">
        <v>13</v>
      </c>
      <c r="MKG3236" s="235" t="s">
        <v>189</v>
      </c>
      <c r="MKH3236" s="112" t="s">
        <v>0</v>
      </c>
      <c r="MKI3236" s="112" t="s">
        <v>1</v>
      </c>
      <c r="MKJ3236" s="112" t="s">
        <v>2</v>
      </c>
      <c r="MKK3236" s="112" t="s">
        <v>3</v>
      </c>
      <c r="MKL3236" s="112" t="s">
        <v>50</v>
      </c>
      <c r="MKM3236" s="112" t="s">
        <v>52</v>
      </c>
      <c r="MKN3236" s="112" t="s">
        <v>13</v>
      </c>
      <c r="MKO3236" s="235" t="s">
        <v>189</v>
      </c>
      <c r="MKP3236" s="112" t="s">
        <v>0</v>
      </c>
      <c r="MKQ3236" s="112" t="s">
        <v>1</v>
      </c>
      <c r="MKR3236" s="112" t="s">
        <v>2</v>
      </c>
      <c r="MKS3236" s="112" t="s">
        <v>3</v>
      </c>
      <c r="MKT3236" s="112" t="s">
        <v>50</v>
      </c>
      <c r="MKU3236" s="112" t="s">
        <v>52</v>
      </c>
      <c r="MKV3236" s="112" t="s">
        <v>13</v>
      </c>
      <c r="MKW3236" s="235" t="s">
        <v>189</v>
      </c>
      <c r="MKX3236" s="112" t="s">
        <v>0</v>
      </c>
      <c r="MKY3236" s="112" t="s">
        <v>1</v>
      </c>
      <c r="MKZ3236" s="112" t="s">
        <v>2</v>
      </c>
      <c r="MLA3236" s="112" t="s">
        <v>3</v>
      </c>
      <c r="MLB3236" s="112" t="s">
        <v>50</v>
      </c>
      <c r="MLC3236" s="112" t="s">
        <v>52</v>
      </c>
      <c r="MLD3236" s="112" t="s">
        <v>13</v>
      </c>
      <c r="MLE3236" s="235" t="s">
        <v>189</v>
      </c>
      <c r="MLF3236" s="112" t="s">
        <v>0</v>
      </c>
      <c r="MLG3236" s="112" t="s">
        <v>1</v>
      </c>
      <c r="MLH3236" s="112" t="s">
        <v>2</v>
      </c>
      <c r="MLI3236" s="112" t="s">
        <v>3</v>
      </c>
      <c r="MLJ3236" s="112" t="s">
        <v>50</v>
      </c>
      <c r="MLK3236" s="112" t="s">
        <v>52</v>
      </c>
      <c r="MLL3236" s="112" t="s">
        <v>13</v>
      </c>
      <c r="MLM3236" s="235" t="s">
        <v>189</v>
      </c>
      <c r="MLN3236" s="112" t="s">
        <v>0</v>
      </c>
      <c r="MLO3236" s="112" t="s">
        <v>1</v>
      </c>
      <c r="MLP3236" s="112" t="s">
        <v>2</v>
      </c>
      <c r="MLQ3236" s="112" t="s">
        <v>3</v>
      </c>
      <c r="MLR3236" s="112" t="s">
        <v>50</v>
      </c>
      <c r="MLS3236" s="112" t="s">
        <v>52</v>
      </c>
      <c r="MLT3236" s="112" t="s">
        <v>13</v>
      </c>
      <c r="MLU3236" s="235" t="s">
        <v>189</v>
      </c>
      <c r="MLV3236" s="112" t="s">
        <v>0</v>
      </c>
      <c r="MLW3236" s="112" t="s">
        <v>1</v>
      </c>
      <c r="MLX3236" s="112" t="s">
        <v>2</v>
      </c>
      <c r="MLY3236" s="112" t="s">
        <v>3</v>
      </c>
      <c r="MLZ3236" s="112" t="s">
        <v>50</v>
      </c>
      <c r="MMA3236" s="112" t="s">
        <v>52</v>
      </c>
      <c r="MMB3236" s="112" t="s">
        <v>13</v>
      </c>
      <c r="MMC3236" s="235" t="s">
        <v>189</v>
      </c>
      <c r="MMD3236" s="112" t="s">
        <v>0</v>
      </c>
      <c r="MME3236" s="112" t="s">
        <v>1</v>
      </c>
      <c r="MMF3236" s="112" t="s">
        <v>2</v>
      </c>
      <c r="MMG3236" s="112" t="s">
        <v>3</v>
      </c>
      <c r="MMH3236" s="112" t="s">
        <v>50</v>
      </c>
      <c r="MMI3236" s="112" t="s">
        <v>52</v>
      </c>
      <c r="MMJ3236" s="112" t="s">
        <v>13</v>
      </c>
      <c r="MMK3236" s="235" t="s">
        <v>189</v>
      </c>
      <c r="MML3236" s="112" t="s">
        <v>0</v>
      </c>
      <c r="MMM3236" s="112" t="s">
        <v>1</v>
      </c>
      <c r="MMN3236" s="112" t="s">
        <v>2</v>
      </c>
      <c r="MMO3236" s="112" t="s">
        <v>3</v>
      </c>
      <c r="MMP3236" s="112" t="s">
        <v>50</v>
      </c>
      <c r="MMQ3236" s="112" t="s">
        <v>52</v>
      </c>
      <c r="MMR3236" s="112" t="s">
        <v>13</v>
      </c>
      <c r="MMS3236" s="235" t="s">
        <v>189</v>
      </c>
      <c r="MMT3236" s="112" t="s">
        <v>0</v>
      </c>
      <c r="MMU3236" s="112" t="s">
        <v>1</v>
      </c>
      <c r="MMV3236" s="112" t="s">
        <v>2</v>
      </c>
      <c r="MMW3236" s="112" t="s">
        <v>3</v>
      </c>
      <c r="MMX3236" s="112" t="s">
        <v>50</v>
      </c>
      <c r="MMY3236" s="112" t="s">
        <v>52</v>
      </c>
      <c r="MMZ3236" s="112" t="s">
        <v>13</v>
      </c>
      <c r="MNA3236" s="235" t="s">
        <v>189</v>
      </c>
      <c r="MNB3236" s="112" t="s">
        <v>0</v>
      </c>
      <c r="MNC3236" s="112" t="s">
        <v>1</v>
      </c>
      <c r="MND3236" s="112" t="s">
        <v>2</v>
      </c>
      <c r="MNE3236" s="112" t="s">
        <v>3</v>
      </c>
      <c r="MNF3236" s="112" t="s">
        <v>50</v>
      </c>
      <c r="MNG3236" s="112" t="s">
        <v>52</v>
      </c>
      <c r="MNH3236" s="112" t="s">
        <v>13</v>
      </c>
      <c r="MNI3236" s="235" t="s">
        <v>189</v>
      </c>
      <c r="MNJ3236" s="112" t="s">
        <v>0</v>
      </c>
      <c r="MNK3236" s="112" t="s">
        <v>1</v>
      </c>
      <c r="MNL3236" s="112" t="s">
        <v>2</v>
      </c>
      <c r="MNM3236" s="112" t="s">
        <v>3</v>
      </c>
      <c r="MNN3236" s="112" t="s">
        <v>50</v>
      </c>
      <c r="MNO3236" s="112" t="s">
        <v>52</v>
      </c>
      <c r="MNP3236" s="112" t="s">
        <v>13</v>
      </c>
      <c r="MNQ3236" s="235" t="s">
        <v>189</v>
      </c>
      <c r="MNR3236" s="112" t="s">
        <v>0</v>
      </c>
      <c r="MNS3236" s="112" t="s">
        <v>1</v>
      </c>
      <c r="MNT3236" s="112" t="s">
        <v>2</v>
      </c>
      <c r="MNU3236" s="112" t="s">
        <v>3</v>
      </c>
      <c r="MNV3236" s="112" t="s">
        <v>50</v>
      </c>
      <c r="MNW3236" s="112" t="s">
        <v>52</v>
      </c>
      <c r="MNX3236" s="112" t="s">
        <v>13</v>
      </c>
      <c r="MNY3236" s="235" t="s">
        <v>189</v>
      </c>
      <c r="MNZ3236" s="112" t="s">
        <v>0</v>
      </c>
      <c r="MOA3236" s="112" t="s">
        <v>1</v>
      </c>
      <c r="MOB3236" s="112" t="s">
        <v>2</v>
      </c>
      <c r="MOC3236" s="112" t="s">
        <v>3</v>
      </c>
      <c r="MOD3236" s="112" t="s">
        <v>50</v>
      </c>
      <c r="MOE3236" s="112" t="s">
        <v>52</v>
      </c>
      <c r="MOF3236" s="112" t="s">
        <v>13</v>
      </c>
      <c r="MOG3236" s="235" t="s">
        <v>189</v>
      </c>
      <c r="MOH3236" s="112" t="s">
        <v>0</v>
      </c>
      <c r="MOI3236" s="112" t="s">
        <v>1</v>
      </c>
      <c r="MOJ3236" s="112" t="s">
        <v>2</v>
      </c>
      <c r="MOK3236" s="112" t="s">
        <v>3</v>
      </c>
      <c r="MOL3236" s="112" t="s">
        <v>50</v>
      </c>
      <c r="MOM3236" s="112" t="s">
        <v>52</v>
      </c>
      <c r="MON3236" s="112" t="s">
        <v>13</v>
      </c>
      <c r="MOO3236" s="235" t="s">
        <v>189</v>
      </c>
      <c r="MOP3236" s="112" t="s">
        <v>0</v>
      </c>
      <c r="MOQ3236" s="112" t="s">
        <v>1</v>
      </c>
      <c r="MOR3236" s="112" t="s">
        <v>2</v>
      </c>
      <c r="MOS3236" s="112" t="s">
        <v>3</v>
      </c>
      <c r="MOT3236" s="112" t="s">
        <v>50</v>
      </c>
      <c r="MOU3236" s="112" t="s">
        <v>52</v>
      </c>
      <c r="MOV3236" s="112" t="s">
        <v>13</v>
      </c>
      <c r="MOW3236" s="235" t="s">
        <v>189</v>
      </c>
      <c r="MOX3236" s="112" t="s">
        <v>0</v>
      </c>
      <c r="MOY3236" s="112" t="s">
        <v>1</v>
      </c>
      <c r="MOZ3236" s="112" t="s">
        <v>2</v>
      </c>
      <c r="MPA3236" s="112" t="s">
        <v>3</v>
      </c>
      <c r="MPB3236" s="112" t="s">
        <v>50</v>
      </c>
      <c r="MPC3236" s="112" t="s">
        <v>52</v>
      </c>
      <c r="MPD3236" s="112" t="s">
        <v>13</v>
      </c>
      <c r="MPE3236" s="235" t="s">
        <v>189</v>
      </c>
      <c r="MPF3236" s="112" t="s">
        <v>0</v>
      </c>
      <c r="MPG3236" s="112" t="s">
        <v>1</v>
      </c>
      <c r="MPH3236" s="112" t="s">
        <v>2</v>
      </c>
      <c r="MPI3236" s="112" t="s">
        <v>3</v>
      </c>
      <c r="MPJ3236" s="112" t="s">
        <v>50</v>
      </c>
      <c r="MPK3236" s="112" t="s">
        <v>52</v>
      </c>
      <c r="MPL3236" s="112" t="s">
        <v>13</v>
      </c>
      <c r="MPM3236" s="235" t="s">
        <v>189</v>
      </c>
      <c r="MPN3236" s="112" t="s">
        <v>0</v>
      </c>
      <c r="MPO3236" s="112" t="s">
        <v>1</v>
      </c>
      <c r="MPP3236" s="112" t="s">
        <v>2</v>
      </c>
      <c r="MPQ3236" s="112" t="s">
        <v>3</v>
      </c>
      <c r="MPR3236" s="112" t="s">
        <v>50</v>
      </c>
      <c r="MPS3236" s="112" t="s">
        <v>52</v>
      </c>
      <c r="MPT3236" s="112" t="s">
        <v>13</v>
      </c>
      <c r="MPU3236" s="235" t="s">
        <v>189</v>
      </c>
      <c r="MPV3236" s="112" t="s">
        <v>0</v>
      </c>
      <c r="MPW3236" s="112" t="s">
        <v>1</v>
      </c>
      <c r="MPX3236" s="112" t="s">
        <v>2</v>
      </c>
      <c r="MPY3236" s="112" t="s">
        <v>3</v>
      </c>
      <c r="MPZ3236" s="112" t="s">
        <v>50</v>
      </c>
      <c r="MQA3236" s="112" t="s">
        <v>52</v>
      </c>
      <c r="MQB3236" s="112" t="s">
        <v>13</v>
      </c>
      <c r="MQC3236" s="235" t="s">
        <v>189</v>
      </c>
      <c r="MQD3236" s="112" t="s">
        <v>0</v>
      </c>
      <c r="MQE3236" s="112" t="s">
        <v>1</v>
      </c>
      <c r="MQF3236" s="112" t="s">
        <v>2</v>
      </c>
      <c r="MQG3236" s="112" t="s">
        <v>3</v>
      </c>
      <c r="MQH3236" s="112" t="s">
        <v>50</v>
      </c>
      <c r="MQI3236" s="112" t="s">
        <v>52</v>
      </c>
      <c r="MQJ3236" s="112" t="s">
        <v>13</v>
      </c>
      <c r="MQK3236" s="235" t="s">
        <v>189</v>
      </c>
      <c r="MQL3236" s="112" t="s">
        <v>0</v>
      </c>
      <c r="MQM3236" s="112" t="s">
        <v>1</v>
      </c>
      <c r="MQN3236" s="112" t="s">
        <v>2</v>
      </c>
      <c r="MQO3236" s="112" t="s">
        <v>3</v>
      </c>
      <c r="MQP3236" s="112" t="s">
        <v>50</v>
      </c>
      <c r="MQQ3236" s="112" t="s">
        <v>52</v>
      </c>
      <c r="MQR3236" s="112" t="s">
        <v>13</v>
      </c>
      <c r="MQS3236" s="235" t="s">
        <v>189</v>
      </c>
      <c r="MQT3236" s="112" t="s">
        <v>0</v>
      </c>
      <c r="MQU3236" s="112" t="s">
        <v>1</v>
      </c>
      <c r="MQV3236" s="112" t="s">
        <v>2</v>
      </c>
      <c r="MQW3236" s="112" t="s">
        <v>3</v>
      </c>
      <c r="MQX3236" s="112" t="s">
        <v>50</v>
      </c>
      <c r="MQY3236" s="112" t="s">
        <v>52</v>
      </c>
      <c r="MQZ3236" s="112" t="s">
        <v>13</v>
      </c>
      <c r="MRA3236" s="235" t="s">
        <v>189</v>
      </c>
      <c r="MRB3236" s="112" t="s">
        <v>0</v>
      </c>
      <c r="MRC3236" s="112" t="s">
        <v>1</v>
      </c>
      <c r="MRD3236" s="112" t="s">
        <v>2</v>
      </c>
      <c r="MRE3236" s="112" t="s">
        <v>3</v>
      </c>
      <c r="MRF3236" s="112" t="s">
        <v>50</v>
      </c>
      <c r="MRG3236" s="112" t="s">
        <v>52</v>
      </c>
      <c r="MRH3236" s="112" t="s">
        <v>13</v>
      </c>
      <c r="MRI3236" s="235" t="s">
        <v>189</v>
      </c>
      <c r="MRJ3236" s="112" t="s">
        <v>0</v>
      </c>
      <c r="MRK3236" s="112" t="s">
        <v>1</v>
      </c>
      <c r="MRL3236" s="112" t="s">
        <v>2</v>
      </c>
      <c r="MRM3236" s="112" t="s">
        <v>3</v>
      </c>
      <c r="MRN3236" s="112" t="s">
        <v>50</v>
      </c>
      <c r="MRO3236" s="112" t="s">
        <v>52</v>
      </c>
      <c r="MRP3236" s="112" t="s">
        <v>13</v>
      </c>
      <c r="MRQ3236" s="235" t="s">
        <v>189</v>
      </c>
      <c r="MRR3236" s="112" t="s">
        <v>0</v>
      </c>
      <c r="MRS3236" s="112" t="s">
        <v>1</v>
      </c>
      <c r="MRT3236" s="112" t="s">
        <v>2</v>
      </c>
      <c r="MRU3236" s="112" t="s">
        <v>3</v>
      </c>
      <c r="MRV3236" s="112" t="s">
        <v>50</v>
      </c>
      <c r="MRW3236" s="112" t="s">
        <v>52</v>
      </c>
      <c r="MRX3236" s="112" t="s">
        <v>13</v>
      </c>
      <c r="MRY3236" s="235" t="s">
        <v>189</v>
      </c>
      <c r="MRZ3236" s="112" t="s">
        <v>0</v>
      </c>
      <c r="MSA3236" s="112" t="s">
        <v>1</v>
      </c>
      <c r="MSB3236" s="112" t="s">
        <v>2</v>
      </c>
      <c r="MSC3236" s="112" t="s">
        <v>3</v>
      </c>
      <c r="MSD3236" s="112" t="s">
        <v>50</v>
      </c>
      <c r="MSE3236" s="112" t="s">
        <v>52</v>
      </c>
      <c r="MSF3236" s="112" t="s">
        <v>13</v>
      </c>
      <c r="MSG3236" s="235" t="s">
        <v>189</v>
      </c>
      <c r="MSH3236" s="112" t="s">
        <v>0</v>
      </c>
      <c r="MSI3236" s="112" t="s">
        <v>1</v>
      </c>
      <c r="MSJ3236" s="112" t="s">
        <v>2</v>
      </c>
      <c r="MSK3236" s="112" t="s">
        <v>3</v>
      </c>
      <c r="MSL3236" s="112" t="s">
        <v>50</v>
      </c>
      <c r="MSM3236" s="112" t="s">
        <v>52</v>
      </c>
      <c r="MSN3236" s="112" t="s">
        <v>13</v>
      </c>
      <c r="MSO3236" s="235" t="s">
        <v>189</v>
      </c>
      <c r="MSP3236" s="112" t="s">
        <v>0</v>
      </c>
      <c r="MSQ3236" s="112" t="s">
        <v>1</v>
      </c>
      <c r="MSR3236" s="112" t="s">
        <v>2</v>
      </c>
      <c r="MSS3236" s="112" t="s">
        <v>3</v>
      </c>
      <c r="MST3236" s="112" t="s">
        <v>50</v>
      </c>
      <c r="MSU3236" s="112" t="s">
        <v>52</v>
      </c>
      <c r="MSV3236" s="112" t="s">
        <v>13</v>
      </c>
      <c r="MSW3236" s="235" t="s">
        <v>189</v>
      </c>
      <c r="MSX3236" s="112" t="s">
        <v>0</v>
      </c>
      <c r="MSY3236" s="112" t="s">
        <v>1</v>
      </c>
      <c r="MSZ3236" s="112" t="s">
        <v>2</v>
      </c>
      <c r="MTA3236" s="112" t="s">
        <v>3</v>
      </c>
      <c r="MTB3236" s="112" t="s">
        <v>50</v>
      </c>
      <c r="MTC3236" s="112" t="s">
        <v>52</v>
      </c>
      <c r="MTD3236" s="112" t="s">
        <v>13</v>
      </c>
      <c r="MTE3236" s="235" t="s">
        <v>189</v>
      </c>
      <c r="MTF3236" s="112" t="s">
        <v>0</v>
      </c>
      <c r="MTG3236" s="112" t="s">
        <v>1</v>
      </c>
      <c r="MTH3236" s="112" t="s">
        <v>2</v>
      </c>
      <c r="MTI3236" s="112" t="s">
        <v>3</v>
      </c>
      <c r="MTJ3236" s="112" t="s">
        <v>50</v>
      </c>
      <c r="MTK3236" s="112" t="s">
        <v>52</v>
      </c>
      <c r="MTL3236" s="112" t="s">
        <v>13</v>
      </c>
      <c r="MTM3236" s="235" t="s">
        <v>189</v>
      </c>
      <c r="MTN3236" s="112" t="s">
        <v>0</v>
      </c>
      <c r="MTO3236" s="112" t="s">
        <v>1</v>
      </c>
      <c r="MTP3236" s="112" t="s">
        <v>2</v>
      </c>
      <c r="MTQ3236" s="112" t="s">
        <v>3</v>
      </c>
      <c r="MTR3236" s="112" t="s">
        <v>50</v>
      </c>
      <c r="MTS3236" s="112" t="s">
        <v>52</v>
      </c>
      <c r="MTT3236" s="112" t="s">
        <v>13</v>
      </c>
      <c r="MTU3236" s="235" t="s">
        <v>189</v>
      </c>
      <c r="MTV3236" s="112" t="s">
        <v>0</v>
      </c>
      <c r="MTW3236" s="112" t="s">
        <v>1</v>
      </c>
      <c r="MTX3236" s="112" t="s">
        <v>2</v>
      </c>
      <c r="MTY3236" s="112" t="s">
        <v>3</v>
      </c>
      <c r="MTZ3236" s="112" t="s">
        <v>50</v>
      </c>
      <c r="MUA3236" s="112" t="s">
        <v>52</v>
      </c>
      <c r="MUB3236" s="112" t="s">
        <v>13</v>
      </c>
      <c r="MUC3236" s="235" t="s">
        <v>189</v>
      </c>
      <c r="MUD3236" s="112" t="s">
        <v>0</v>
      </c>
      <c r="MUE3236" s="112" t="s">
        <v>1</v>
      </c>
      <c r="MUF3236" s="112" t="s">
        <v>2</v>
      </c>
      <c r="MUG3236" s="112" t="s">
        <v>3</v>
      </c>
      <c r="MUH3236" s="112" t="s">
        <v>50</v>
      </c>
      <c r="MUI3236" s="112" t="s">
        <v>52</v>
      </c>
      <c r="MUJ3236" s="112" t="s">
        <v>13</v>
      </c>
      <c r="MUK3236" s="235" t="s">
        <v>189</v>
      </c>
      <c r="MUL3236" s="112" t="s">
        <v>0</v>
      </c>
      <c r="MUM3236" s="112" t="s">
        <v>1</v>
      </c>
      <c r="MUN3236" s="112" t="s">
        <v>2</v>
      </c>
      <c r="MUO3236" s="112" t="s">
        <v>3</v>
      </c>
      <c r="MUP3236" s="112" t="s">
        <v>50</v>
      </c>
      <c r="MUQ3236" s="112" t="s">
        <v>52</v>
      </c>
      <c r="MUR3236" s="112" t="s">
        <v>13</v>
      </c>
      <c r="MUS3236" s="235" t="s">
        <v>189</v>
      </c>
      <c r="MUT3236" s="112" t="s">
        <v>0</v>
      </c>
      <c r="MUU3236" s="112" t="s">
        <v>1</v>
      </c>
      <c r="MUV3236" s="112" t="s">
        <v>2</v>
      </c>
      <c r="MUW3236" s="112" t="s">
        <v>3</v>
      </c>
      <c r="MUX3236" s="112" t="s">
        <v>50</v>
      </c>
      <c r="MUY3236" s="112" t="s">
        <v>52</v>
      </c>
      <c r="MUZ3236" s="112" t="s">
        <v>13</v>
      </c>
      <c r="MVA3236" s="235" t="s">
        <v>189</v>
      </c>
      <c r="MVB3236" s="112" t="s">
        <v>0</v>
      </c>
      <c r="MVC3236" s="112" t="s">
        <v>1</v>
      </c>
      <c r="MVD3236" s="112" t="s">
        <v>2</v>
      </c>
      <c r="MVE3236" s="112" t="s">
        <v>3</v>
      </c>
      <c r="MVF3236" s="112" t="s">
        <v>50</v>
      </c>
      <c r="MVG3236" s="112" t="s">
        <v>52</v>
      </c>
      <c r="MVH3236" s="112" t="s">
        <v>13</v>
      </c>
      <c r="MVI3236" s="235" t="s">
        <v>189</v>
      </c>
      <c r="MVJ3236" s="112" t="s">
        <v>0</v>
      </c>
      <c r="MVK3236" s="112" t="s">
        <v>1</v>
      </c>
      <c r="MVL3236" s="112" t="s">
        <v>2</v>
      </c>
      <c r="MVM3236" s="112" t="s">
        <v>3</v>
      </c>
      <c r="MVN3236" s="112" t="s">
        <v>50</v>
      </c>
      <c r="MVO3236" s="112" t="s">
        <v>52</v>
      </c>
      <c r="MVP3236" s="112" t="s">
        <v>13</v>
      </c>
      <c r="MVQ3236" s="235" t="s">
        <v>189</v>
      </c>
      <c r="MVR3236" s="112" t="s">
        <v>0</v>
      </c>
      <c r="MVS3236" s="112" t="s">
        <v>1</v>
      </c>
      <c r="MVT3236" s="112" t="s">
        <v>2</v>
      </c>
      <c r="MVU3236" s="112" t="s">
        <v>3</v>
      </c>
      <c r="MVV3236" s="112" t="s">
        <v>50</v>
      </c>
      <c r="MVW3236" s="112" t="s">
        <v>52</v>
      </c>
      <c r="MVX3236" s="112" t="s">
        <v>13</v>
      </c>
      <c r="MVY3236" s="235" t="s">
        <v>189</v>
      </c>
      <c r="MVZ3236" s="112" t="s">
        <v>0</v>
      </c>
      <c r="MWA3236" s="112" t="s">
        <v>1</v>
      </c>
      <c r="MWB3236" s="112" t="s">
        <v>2</v>
      </c>
      <c r="MWC3236" s="112" t="s">
        <v>3</v>
      </c>
      <c r="MWD3236" s="112" t="s">
        <v>50</v>
      </c>
      <c r="MWE3236" s="112" t="s">
        <v>52</v>
      </c>
      <c r="MWF3236" s="112" t="s">
        <v>13</v>
      </c>
      <c r="MWG3236" s="235" t="s">
        <v>189</v>
      </c>
      <c r="MWH3236" s="112" t="s">
        <v>0</v>
      </c>
      <c r="MWI3236" s="112" t="s">
        <v>1</v>
      </c>
      <c r="MWJ3236" s="112" t="s">
        <v>2</v>
      </c>
      <c r="MWK3236" s="112" t="s">
        <v>3</v>
      </c>
      <c r="MWL3236" s="112" t="s">
        <v>50</v>
      </c>
      <c r="MWM3236" s="112" t="s">
        <v>52</v>
      </c>
      <c r="MWN3236" s="112" t="s">
        <v>13</v>
      </c>
      <c r="MWO3236" s="235" t="s">
        <v>189</v>
      </c>
      <c r="MWP3236" s="112" t="s">
        <v>0</v>
      </c>
      <c r="MWQ3236" s="112" t="s">
        <v>1</v>
      </c>
      <c r="MWR3236" s="112" t="s">
        <v>2</v>
      </c>
      <c r="MWS3236" s="112" t="s">
        <v>3</v>
      </c>
      <c r="MWT3236" s="112" t="s">
        <v>50</v>
      </c>
      <c r="MWU3236" s="112" t="s">
        <v>52</v>
      </c>
      <c r="MWV3236" s="112" t="s">
        <v>13</v>
      </c>
      <c r="MWW3236" s="235" t="s">
        <v>189</v>
      </c>
      <c r="MWX3236" s="112" t="s">
        <v>0</v>
      </c>
      <c r="MWY3236" s="112" t="s">
        <v>1</v>
      </c>
      <c r="MWZ3236" s="112" t="s">
        <v>2</v>
      </c>
      <c r="MXA3236" s="112" t="s">
        <v>3</v>
      </c>
      <c r="MXB3236" s="112" t="s">
        <v>50</v>
      </c>
      <c r="MXC3236" s="112" t="s">
        <v>52</v>
      </c>
      <c r="MXD3236" s="112" t="s">
        <v>13</v>
      </c>
      <c r="MXE3236" s="235" t="s">
        <v>189</v>
      </c>
      <c r="MXF3236" s="112" t="s">
        <v>0</v>
      </c>
      <c r="MXG3236" s="112" t="s">
        <v>1</v>
      </c>
      <c r="MXH3236" s="112" t="s">
        <v>2</v>
      </c>
      <c r="MXI3236" s="112" t="s">
        <v>3</v>
      </c>
      <c r="MXJ3236" s="112" t="s">
        <v>50</v>
      </c>
      <c r="MXK3236" s="112" t="s">
        <v>52</v>
      </c>
      <c r="MXL3236" s="112" t="s">
        <v>13</v>
      </c>
      <c r="MXM3236" s="235" t="s">
        <v>189</v>
      </c>
      <c r="MXN3236" s="112" t="s">
        <v>0</v>
      </c>
      <c r="MXO3236" s="112" t="s">
        <v>1</v>
      </c>
      <c r="MXP3236" s="112" t="s">
        <v>2</v>
      </c>
      <c r="MXQ3236" s="112" t="s">
        <v>3</v>
      </c>
      <c r="MXR3236" s="112" t="s">
        <v>50</v>
      </c>
      <c r="MXS3236" s="112" t="s">
        <v>52</v>
      </c>
      <c r="MXT3236" s="112" t="s">
        <v>13</v>
      </c>
      <c r="MXU3236" s="235" t="s">
        <v>189</v>
      </c>
      <c r="MXV3236" s="112" t="s">
        <v>0</v>
      </c>
      <c r="MXW3236" s="112" t="s">
        <v>1</v>
      </c>
      <c r="MXX3236" s="112" t="s">
        <v>2</v>
      </c>
      <c r="MXY3236" s="112" t="s">
        <v>3</v>
      </c>
      <c r="MXZ3236" s="112" t="s">
        <v>50</v>
      </c>
      <c r="MYA3236" s="112" t="s">
        <v>52</v>
      </c>
      <c r="MYB3236" s="112" t="s">
        <v>13</v>
      </c>
      <c r="MYC3236" s="235" t="s">
        <v>189</v>
      </c>
      <c r="MYD3236" s="112" t="s">
        <v>0</v>
      </c>
      <c r="MYE3236" s="112" t="s">
        <v>1</v>
      </c>
      <c r="MYF3236" s="112" t="s">
        <v>2</v>
      </c>
      <c r="MYG3236" s="112" t="s">
        <v>3</v>
      </c>
      <c r="MYH3236" s="112" t="s">
        <v>50</v>
      </c>
      <c r="MYI3236" s="112" t="s">
        <v>52</v>
      </c>
      <c r="MYJ3236" s="112" t="s">
        <v>13</v>
      </c>
      <c r="MYK3236" s="235" t="s">
        <v>189</v>
      </c>
      <c r="MYL3236" s="112" t="s">
        <v>0</v>
      </c>
      <c r="MYM3236" s="112" t="s">
        <v>1</v>
      </c>
      <c r="MYN3236" s="112" t="s">
        <v>2</v>
      </c>
      <c r="MYO3236" s="112" t="s">
        <v>3</v>
      </c>
      <c r="MYP3236" s="112" t="s">
        <v>50</v>
      </c>
      <c r="MYQ3236" s="112" t="s">
        <v>52</v>
      </c>
      <c r="MYR3236" s="112" t="s">
        <v>13</v>
      </c>
      <c r="MYS3236" s="235" t="s">
        <v>189</v>
      </c>
      <c r="MYT3236" s="112" t="s">
        <v>0</v>
      </c>
      <c r="MYU3236" s="112" t="s">
        <v>1</v>
      </c>
      <c r="MYV3236" s="112" t="s">
        <v>2</v>
      </c>
      <c r="MYW3236" s="112" t="s">
        <v>3</v>
      </c>
      <c r="MYX3236" s="112" t="s">
        <v>50</v>
      </c>
      <c r="MYY3236" s="112" t="s">
        <v>52</v>
      </c>
      <c r="MYZ3236" s="112" t="s">
        <v>13</v>
      </c>
      <c r="MZA3236" s="235" t="s">
        <v>189</v>
      </c>
      <c r="MZB3236" s="112" t="s">
        <v>0</v>
      </c>
      <c r="MZC3236" s="112" t="s">
        <v>1</v>
      </c>
      <c r="MZD3236" s="112" t="s">
        <v>2</v>
      </c>
      <c r="MZE3236" s="112" t="s">
        <v>3</v>
      </c>
      <c r="MZF3236" s="112" t="s">
        <v>50</v>
      </c>
      <c r="MZG3236" s="112" t="s">
        <v>52</v>
      </c>
      <c r="MZH3236" s="112" t="s">
        <v>13</v>
      </c>
      <c r="MZI3236" s="235" t="s">
        <v>189</v>
      </c>
      <c r="MZJ3236" s="112" t="s">
        <v>0</v>
      </c>
      <c r="MZK3236" s="112" t="s">
        <v>1</v>
      </c>
      <c r="MZL3236" s="112" t="s">
        <v>2</v>
      </c>
      <c r="MZM3236" s="112" t="s">
        <v>3</v>
      </c>
      <c r="MZN3236" s="112" t="s">
        <v>50</v>
      </c>
      <c r="MZO3236" s="112" t="s">
        <v>52</v>
      </c>
      <c r="MZP3236" s="112" t="s">
        <v>13</v>
      </c>
      <c r="MZQ3236" s="235" t="s">
        <v>189</v>
      </c>
      <c r="MZR3236" s="112" t="s">
        <v>0</v>
      </c>
      <c r="MZS3236" s="112" t="s">
        <v>1</v>
      </c>
      <c r="MZT3236" s="112" t="s">
        <v>2</v>
      </c>
      <c r="MZU3236" s="112" t="s">
        <v>3</v>
      </c>
      <c r="MZV3236" s="112" t="s">
        <v>50</v>
      </c>
      <c r="MZW3236" s="112" t="s">
        <v>52</v>
      </c>
      <c r="MZX3236" s="112" t="s">
        <v>13</v>
      </c>
      <c r="MZY3236" s="235" t="s">
        <v>189</v>
      </c>
      <c r="MZZ3236" s="112" t="s">
        <v>0</v>
      </c>
      <c r="NAA3236" s="112" t="s">
        <v>1</v>
      </c>
      <c r="NAB3236" s="112" t="s">
        <v>2</v>
      </c>
      <c r="NAC3236" s="112" t="s">
        <v>3</v>
      </c>
      <c r="NAD3236" s="112" t="s">
        <v>50</v>
      </c>
      <c r="NAE3236" s="112" t="s">
        <v>52</v>
      </c>
      <c r="NAF3236" s="112" t="s">
        <v>13</v>
      </c>
      <c r="NAG3236" s="235" t="s">
        <v>189</v>
      </c>
      <c r="NAH3236" s="112" t="s">
        <v>0</v>
      </c>
      <c r="NAI3236" s="112" t="s">
        <v>1</v>
      </c>
      <c r="NAJ3236" s="112" t="s">
        <v>2</v>
      </c>
      <c r="NAK3236" s="112" t="s">
        <v>3</v>
      </c>
      <c r="NAL3236" s="112" t="s">
        <v>50</v>
      </c>
      <c r="NAM3236" s="112" t="s">
        <v>52</v>
      </c>
      <c r="NAN3236" s="112" t="s">
        <v>13</v>
      </c>
      <c r="NAO3236" s="235" t="s">
        <v>189</v>
      </c>
      <c r="NAP3236" s="112" t="s">
        <v>0</v>
      </c>
      <c r="NAQ3236" s="112" t="s">
        <v>1</v>
      </c>
      <c r="NAR3236" s="112" t="s">
        <v>2</v>
      </c>
      <c r="NAS3236" s="112" t="s">
        <v>3</v>
      </c>
      <c r="NAT3236" s="112" t="s">
        <v>50</v>
      </c>
      <c r="NAU3236" s="112" t="s">
        <v>52</v>
      </c>
      <c r="NAV3236" s="112" t="s">
        <v>13</v>
      </c>
      <c r="NAW3236" s="235" t="s">
        <v>189</v>
      </c>
      <c r="NAX3236" s="112" t="s">
        <v>0</v>
      </c>
      <c r="NAY3236" s="112" t="s">
        <v>1</v>
      </c>
      <c r="NAZ3236" s="112" t="s">
        <v>2</v>
      </c>
      <c r="NBA3236" s="112" t="s">
        <v>3</v>
      </c>
      <c r="NBB3236" s="112" t="s">
        <v>50</v>
      </c>
      <c r="NBC3236" s="112" t="s">
        <v>52</v>
      </c>
      <c r="NBD3236" s="112" t="s">
        <v>13</v>
      </c>
      <c r="NBE3236" s="235" t="s">
        <v>189</v>
      </c>
      <c r="NBF3236" s="112" t="s">
        <v>0</v>
      </c>
      <c r="NBG3236" s="112" t="s">
        <v>1</v>
      </c>
      <c r="NBH3236" s="112" t="s">
        <v>2</v>
      </c>
      <c r="NBI3236" s="112" t="s">
        <v>3</v>
      </c>
      <c r="NBJ3236" s="112" t="s">
        <v>50</v>
      </c>
      <c r="NBK3236" s="112" t="s">
        <v>52</v>
      </c>
      <c r="NBL3236" s="112" t="s">
        <v>13</v>
      </c>
      <c r="NBM3236" s="235" t="s">
        <v>189</v>
      </c>
      <c r="NBN3236" s="112" t="s">
        <v>0</v>
      </c>
      <c r="NBO3236" s="112" t="s">
        <v>1</v>
      </c>
      <c r="NBP3236" s="112" t="s">
        <v>2</v>
      </c>
      <c r="NBQ3236" s="112" t="s">
        <v>3</v>
      </c>
      <c r="NBR3236" s="112" t="s">
        <v>50</v>
      </c>
      <c r="NBS3236" s="112" t="s">
        <v>52</v>
      </c>
      <c r="NBT3236" s="112" t="s">
        <v>13</v>
      </c>
      <c r="NBU3236" s="235" t="s">
        <v>189</v>
      </c>
      <c r="NBV3236" s="112" t="s">
        <v>0</v>
      </c>
      <c r="NBW3236" s="112" t="s">
        <v>1</v>
      </c>
      <c r="NBX3236" s="112" t="s">
        <v>2</v>
      </c>
      <c r="NBY3236" s="112" t="s">
        <v>3</v>
      </c>
      <c r="NBZ3236" s="112" t="s">
        <v>50</v>
      </c>
      <c r="NCA3236" s="112" t="s">
        <v>52</v>
      </c>
      <c r="NCB3236" s="112" t="s">
        <v>13</v>
      </c>
      <c r="NCC3236" s="235" t="s">
        <v>189</v>
      </c>
      <c r="NCD3236" s="112" t="s">
        <v>0</v>
      </c>
      <c r="NCE3236" s="112" t="s">
        <v>1</v>
      </c>
      <c r="NCF3236" s="112" t="s">
        <v>2</v>
      </c>
      <c r="NCG3236" s="112" t="s">
        <v>3</v>
      </c>
      <c r="NCH3236" s="112" t="s">
        <v>50</v>
      </c>
      <c r="NCI3236" s="112" t="s">
        <v>52</v>
      </c>
      <c r="NCJ3236" s="112" t="s">
        <v>13</v>
      </c>
      <c r="NCK3236" s="235" t="s">
        <v>189</v>
      </c>
      <c r="NCL3236" s="112" t="s">
        <v>0</v>
      </c>
      <c r="NCM3236" s="112" t="s">
        <v>1</v>
      </c>
      <c r="NCN3236" s="112" t="s">
        <v>2</v>
      </c>
      <c r="NCO3236" s="112" t="s">
        <v>3</v>
      </c>
      <c r="NCP3236" s="112" t="s">
        <v>50</v>
      </c>
      <c r="NCQ3236" s="112" t="s">
        <v>52</v>
      </c>
      <c r="NCR3236" s="112" t="s">
        <v>13</v>
      </c>
      <c r="NCS3236" s="235" t="s">
        <v>189</v>
      </c>
      <c r="NCT3236" s="112" t="s">
        <v>0</v>
      </c>
      <c r="NCU3236" s="112" t="s">
        <v>1</v>
      </c>
      <c r="NCV3236" s="112" t="s">
        <v>2</v>
      </c>
      <c r="NCW3236" s="112" t="s">
        <v>3</v>
      </c>
      <c r="NCX3236" s="112" t="s">
        <v>50</v>
      </c>
      <c r="NCY3236" s="112" t="s">
        <v>52</v>
      </c>
      <c r="NCZ3236" s="112" t="s">
        <v>13</v>
      </c>
      <c r="NDA3236" s="235" t="s">
        <v>189</v>
      </c>
      <c r="NDB3236" s="112" t="s">
        <v>0</v>
      </c>
      <c r="NDC3236" s="112" t="s">
        <v>1</v>
      </c>
      <c r="NDD3236" s="112" t="s">
        <v>2</v>
      </c>
      <c r="NDE3236" s="112" t="s">
        <v>3</v>
      </c>
      <c r="NDF3236" s="112" t="s">
        <v>50</v>
      </c>
      <c r="NDG3236" s="112" t="s">
        <v>52</v>
      </c>
      <c r="NDH3236" s="112" t="s">
        <v>13</v>
      </c>
      <c r="NDI3236" s="235" t="s">
        <v>189</v>
      </c>
      <c r="NDJ3236" s="112" t="s">
        <v>0</v>
      </c>
      <c r="NDK3236" s="112" t="s">
        <v>1</v>
      </c>
      <c r="NDL3236" s="112" t="s">
        <v>2</v>
      </c>
      <c r="NDM3236" s="112" t="s">
        <v>3</v>
      </c>
      <c r="NDN3236" s="112" t="s">
        <v>50</v>
      </c>
      <c r="NDO3236" s="112" t="s">
        <v>52</v>
      </c>
      <c r="NDP3236" s="112" t="s">
        <v>13</v>
      </c>
      <c r="NDQ3236" s="235" t="s">
        <v>189</v>
      </c>
      <c r="NDR3236" s="112" t="s">
        <v>0</v>
      </c>
      <c r="NDS3236" s="112" t="s">
        <v>1</v>
      </c>
      <c r="NDT3236" s="112" t="s">
        <v>2</v>
      </c>
      <c r="NDU3236" s="112" t="s">
        <v>3</v>
      </c>
      <c r="NDV3236" s="112" t="s">
        <v>50</v>
      </c>
      <c r="NDW3236" s="112" t="s">
        <v>52</v>
      </c>
      <c r="NDX3236" s="112" t="s">
        <v>13</v>
      </c>
      <c r="NDY3236" s="235" t="s">
        <v>189</v>
      </c>
      <c r="NDZ3236" s="112" t="s">
        <v>0</v>
      </c>
      <c r="NEA3236" s="112" t="s">
        <v>1</v>
      </c>
      <c r="NEB3236" s="112" t="s">
        <v>2</v>
      </c>
      <c r="NEC3236" s="112" t="s">
        <v>3</v>
      </c>
      <c r="NED3236" s="112" t="s">
        <v>50</v>
      </c>
      <c r="NEE3236" s="112" t="s">
        <v>52</v>
      </c>
      <c r="NEF3236" s="112" t="s">
        <v>13</v>
      </c>
      <c r="NEG3236" s="235" t="s">
        <v>189</v>
      </c>
      <c r="NEH3236" s="112" t="s">
        <v>0</v>
      </c>
      <c r="NEI3236" s="112" t="s">
        <v>1</v>
      </c>
      <c r="NEJ3236" s="112" t="s">
        <v>2</v>
      </c>
      <c r="NEK3236" s="112" t="s">
        <v>3</v>
      </c>
      <c r="NEL3236" s="112" t="s">
        <v>50</v>
      </c>
      <c r="NEM3236" s="112" t="s">
        <v>52</v>
      </c>
      <c r="NEN3236" s="112" t="s">
        <v>13</v>
      </c>
      <c r="NEO3236" s="235" t="s">
        <v>189</v>
      </c>
      <c r="NEP3236" s="112" t="s">
        <v>0</v>
      </c>
      <c r="NEQ3236" s="112" t="s">
        <v>1</v>
      </c>
      <c r="NER3236" s="112" t="s">
        <v>2</v>
      </c>
      <c r="NES3236" s="112" t="s">
        <v>3</v>
      </c>
      <c r="NET3236" s="112" t="s">
        <v>50</v>
      </c>
      <c r="NEU3236" s="112" t="s">
        <v>52</v>
      </c>
      <c r="NEV3236" s="112" t="s">
        <v>13</v>
      </c>
      <c r="NEW3236" s="235" t="s">
        <v>189</v>
      </c>
      <c r="NEX3236" s="112" t="s">
        <v>0</v>
      </c>
      <c r="NEY3236" s="112" t="s">
        <v>1</v>
      </c>
      <c r="NEZ3236" s="112" t="s">
        <v>2</v>
      </c>
      <c r="NFA3236" s="112" t="s">
        <v>3</v>
      </c>
      <c r="NFB3236" s="112" t="s">
        <v>50</v>
      </c>
      <c r="NFC3236" s="112" t="s">
        <v>52</v>
      </c>
      <c r="NFD3236" s="112" t="s">
        <v>13</v>
      </c>
      <c r="NFE3236" s="235" t="s">
        <v>189</v>
      </c>
      <c r="NFF3236" s="112" t="s">
        <v>0</v>
      </c>
      <c r="NFG3236" s="112" t="s">
        <v>1</v>
      </c>
      <c r="NFH3236" s="112" t="s">
        <v>2</v>
      </c>
      <c r="NFI3236" s="112" t="s">
        <v>3</v>
      </c>
      <c r="NFJ3236" s="112" t="s">
        <v>50</v>
      </c>
      <c r="NFK3236" s="112" t="s">
        <v>52</v>
      </c>
      <c r="NFL3236" s="112" t="s">
        <v>13</v>
      </c>
      <c r="NFM3236" s="235" t="s">
        <v>189</v>
      </c>
      <c r="NFN3236" s="112" t="s">
        <v>0</v>
      </c>
      <c r="NFO3236" s="112" t="s">
        <v>1</v>
      </c>
      <c r="NFP3236" s="112" t="s">
        <v>2</v>
      </c>
      <c r="NFQ3236" s="112" t="s">
        <v>3</v>
      </c>
      <c r="NFR3236" s="112" t="s">
        <v>50</v>
      </c>
      <c r="NFS3236" s="112" t="s">
        <v>52</v>
      </c>
      <c r="NFT3236" s="112" t="s">
        <v>13</v>
      </c>
      <c r="NFU3236" s="235" t="s">
        <v>189</v>
      </c>
      <c r="NFV3236" s="112" t="s">
        <v>0</v>
      </c>
      <c r="NFW3236" s="112" t="s">
        <v>1</v>
      </c>
      <c r="NFX3236" s="112" t="s">
        <v>2</v>
      </c>
      <c r="NFY3236" s="112" t="s">
        <v>3</v>
      </c>
      <c r="NFZ3236" s="112" t="s">
        <v>50</v>
      </c>
      <c r="NGA3236" s="112" t="s">
        <v>52</v>
      </c>
      <c r="NGB3236" s="112" t="s">
        <v>13</v>
      </c>
      <c r="NGC3236" s="235" t="s">
        <v>189</v>
      </c>
      <c r="NGD3236" s="112" t="s">
        <v>0</v>
      </c>
      <c r="NGE3236" s="112" t="s">
        <v>1</v>
      </c>
      <c r="NGF3236" s="112" t="s">
        <v>2</v>
      </c>
      <c r="NGG3236" s="112" t="s">
        <v>3</v>
      </c>
      <c r="NGH3236" s="112" t="s">
        <v>50</v>
      </c>
      <c r="NGI3236" s="112" t="s">
        <v>52</v>
      </c>
      <c r="NGJ3236" s="112" t="s">
        <v>13</v>
      </c>
      <c r="NGK3236" s="235" t="s">
        <v>189</v>
      </c>
      <c r="NGL3236" s="112" t="s">
        <v>0</v>
      </c>
      <c r="NGM3236" s="112" t="s">
        <v>1</v>
      </c>
      <c r="NGN3236" s="112" t="s">
        <v>2</v>
      </c>
      <c r="NGO3236" s="112" t="s">
        <v>3</v>
      </c>
      <c r="NGP3236" s="112" t="s">
        <v>50</v>
      </c>
      <c r="NGQ3236" s="112" t="s">
        <v>52</v>
      </c>
      <c r="NGR3236" s="112" t="s">
        <v>13</v>
      </c>
      <c r="NGS3236" s="235" t="s">
        <v>189</v>
      </c>
      <c r="NGT3236" s="112" t="s">
        <v>0</v>
      </c>
      <c r="NGU3236" s="112" t="s">
        <v>1</v>
      </c>
      <c r="NGV3236" s="112" t="s">
        <v>2</v>
      </c>
      <c r="NGW3236" s="112" t="s">
        <v>3</v>
      </c>
      <c r="NGX3236" s="112" t="s">
        <v>50</v>
      </c>
      <c r="NGY3236" s="112" t="s">
        <v>52</v>
      </c>
      <c r="NGZ3236" s="112" t="s">
        <v>13</v>
      </c>
      <c r="NHA3236" s="235" t="s">
        <v>189</v>
      </c>
      <c r="NHB3236" s="112" t="s">
        <v>0</v>
      </c>
      <c r="NHC3236" s="112" t="s">
        <v>1</v>
      </c>
      <c r="NHD3236" s="112" t="s">
        <v>2</v>
      </c>
      <c r="NHE3236" s="112" t="s">
        <v>3</v>
      </c>
      <c r="NHF3236" s="112" t="s">
        <v>50</v>
      </c>
      <c r="NHG3236" s="112" t="s">
        <v>52</v>
      </c>
      <c r="NHH3236" s="112" t="s">
        <v>13</v>
      </c>
      <c r="NHI3236" s="235" t="s">
        <v>189</v>
      </c>
      <c r="NHJ3236" s="112" t="s">
        <v>0</v>
      </c>
      <c r="NHK3236" s="112" t="s">
        <v>1</v>
      </c>
      <c r="NHL3236" s="112" t="s">
        <v>2</v>
      </c>
      <c r="NHM3236" s="112" t="s">
        <v>3</v>
      </c>
      <c r="NHN3236" s="112" t="s">
        <v>50</v>
      </c>
      <c r="NHO3236" s="112" t="s">
        <v>52</v>
      </c>
      <c r="NHP3236" s="112" t="s">
        <v>13</v>
      </c>
      <c r="NHQ3236" s="235" t="s">
        <v>189</v>
      </c>
      <c r="NHR3236" s="112" t="s">
        <v>0</v>
      </c>
      <c r="NHS3236" s="112" t="s">
        <v>1</v>
      </c>
      <c r="NHT3236" s="112" t="s">
        <v>2</v>
      </c>
      <c r="NHU3236" s="112" t="s">
        <v>3</v>
      </c>
      <c r="NHV3236" s="112" t="s">
        <v>50</v>
      </c>
      <c r="NHW3236" s="112" t="s">
        <v>52</v>
      </c>
      <c r="NHX3236" s="112" t="s">
        <v>13</v>
      </c>
      <c r="NHY3236" s="235" t="s">
        <v>189</v>
      </c>
      <c r="NHZ3236" s="112" t="s">
        <v>0</v>
      </c>
      <c r="NIA3236" s="112" t="s">
        <v>1</v>
      </c>
      <c r="NIB3236" s="112" t="s">
        <v>2</v>
      </c>
      <c r="NIC3236" s="112" t="s">
        <v>3</v>
      </c>
      <c r="NID3236" s="112" t="s">
        <v>50</v>
      </c>
      <c r="NIE3236" s="112" t="s">
        <v>52</v>
      </c>
      <c r="NIF3236" s="112" t="s">
        <v>13</v>
      </c>
      <c r="NIG3236" s="235" t="s">
        <v>189</v>
      </c>
      <c r="NIH3236" s="112" t="s">
        <v>0</v>
      </c>
      <c r="NII3236" s="112" t="s">
        <v>1</v>
      </c>
      <c r="NIJ3236" s="112" t="s">
        <v>2</v>
      </c>
      <c r="NIK3236" s="112" t="s">
        <v>3</v>
      </c>
      <c r="NIL3236" s="112" t="s">
        <v>50</v>
      </c>
      <c r="NIM3236" s="112" t="s">
        <v>52</v>
      </c>
      <c r="NIN3236" s="112" t="s">
        <v>13</v>
      </c>
      <c r="NIO3236" s="235" t="s">
        <v>189</v>
      </c>
      <c r="NIP3236" s="112" t="s">
        <v>0</v>
      </c>
      <c r="NIQ3236" s="112" t="s">
        <v>1</v>
      </c>
      <c r="NIR3236" s="112" t="s">
        <v>2</v>
      </c>
      <c r="NIS3236" s="112" t="s">
        <v>3</v>
      </c>
      <c r="NIT3236" s="112" t="s">
        <v>50</v>
      </c>
      <c r="NIU3236" s="112" t="s">
        <v>52</v>
      </c>
      <c r="NIV3236" s="112" t="s">
        <v>13</v>
      </c>
      <c r="NIW3236" s="235" t="s">
        <v>189</v>
      </c>
      <c r="NIX3236" s="112" t="s">
        <v>0</v>
      </c>
      <c r="NIY3236" s="112" t="s">
        <v>1</v>
      </c>
      <c r="NIZ3236" s="112" t="s">
        <v>2</v>
      </c>
      <c r="NJA3236" s="112" t="s">
        <v>3</v>
      </c>
      <c r="NJB3236" s="112" t="s">
        <v>50</v>
      </c>
      <c r="NJC3236" s="112" t="s">
        <v>52</v>
      </c>
      <c r="NJD3236" s="112" t="s">
        <v>13</v>
      </c>
      <c r="NJE3236" s="235" t="s">
        <v>189</v>
      </c>
      <c r="NJF3236" s="112" t="s">
        <v>0</v>
      </c>
      <c r="NJG3236" s="112" t="s">
        <v>1</v>
      </c>
      <c r="NJH3236" s="112" t="s">
        <v>2</v>
      </c>
      <c r="NJI3236" s="112" t="s">
        <v>3</v>
      </c>
      <c r="NJJ3236" s="112" t="s">
        <v>50</v>
      </c>
      <c r="NJK3236" s="112" t="s">
        <v>52</v>
      </c>
      <c r="NJL3236" s="112" t="s">
        <v>13</v>
      </c>
      <c r="NJM3236" s="235" t="s">
        <v>189</v>
      </c>
      <c r="NJN3236" s="112" t="s">
        <v>0</v>
      </c>
      <c r="NJO3236" s="112" t="s">
        <v>1</v>
      </c>
      <c r="NJP3236" s="112" t="s">
        <v>2</v>
      </c>
      <c r="NJQ3236" s="112" t="s">
        <v>3</v>
      </c>
      <c r="NJR3236" s="112" t="s">
        <v>50</v>
      </c>
      <c r="NJS3236" s="112" t="s">
        <v>52</v>
      </c>
      <c r="NJT3236" s="112" t="s">
        <v>13</v>
      </c>
      <c r="NJU3236" s="235" t="s">
        <v>189</v>
      </c>
      <c r="NJV3236" s="112" t="s">
        <v>0</v>
      </c>
      <c r="NJW3236" s="112" t="s">
        <v>1</v>
      </c>
      <c r="NJX3236" s="112" t="s">
        <v>2</v>
      </c>
      <c r="NJY3236" s="112" t="s">
        <v>3</v>
      </c>
      <c r="NJZ3236" s="112" t="s">
        <v>50</v>
      </c>
      <c r="NKA3236" s="112" t="s">
        <v>52</v>
      </c>
      <c r="NKB3236" s="112" t="s">
        <v>13</v>
      </c>
      <c r="NKC3236" s="235" t="s">
        <v>189</v>
      </c>
      <c r="NKD3236" s="112" t="s">
        <v>0</v>
      </c>
      <c r="NKE3236" s="112" t="s">
        <v>1</v>
      </c>
      <c r="NKF3236" s="112" t="s">
        <v>2</v>
      </c>
      <c r="NKG3236" s="112" t="s">
        <v>3</v>
      </c>
      <c r="NKH3236" s="112" t="s">
        <v>50</v>
      </c>
      <c r="NKI3236" s="112" t="s">
        <v>52</v>
      </c>
      <c r="NKJ3236" s="112" t="s">
        <v>13</v>
      </c>
      <c r="NKK3236" s="235" t="s">
        <v>189</v>
      </c>
      <c r="NKL3236" s="112" t="s">
        <v>0</v>
      </c>
      <c r="NKM3236" s="112" t="s">
        <v>1</v>
      </c>
      <c r="NKN3236" s="112" t="s">
        <v>2</v>
      </c>
      <c r="NKO3236" s="112" t="s">
        <v>3</v>
      </c>
      <c r="NKP3236" s="112" t="s">
        <v>50</v>
      </c>
      <c r="NKQ3236" s="112" t="s">
        <v>52</v>
      </c>
      <c r="NKR3236" s="112" t="s">
        <v>13</v>
      </c>
      <c r="NKS3236" s="235" t="s">
        <v>189</v>
      </c>
      <c r="NKT3236" s="112" t="s">
        <v>0</v>
      </c>
      <c r="NKU3236" s="112" t="s">
        <v>1</v>
      </c>
      <c r="NKV3236" s="112" t="s">
        <v>2</v>
      </c>
      <c r="NKW3236" s="112" t="s">
        <v>3</v>
      </c>
      <c r="NKX3236" s="112" t="s">
        <v>50</v>
      </c>
      <c r="NKY3236" s="112" t="s">
        <v>52</v>
      </c>
      <c r="NKZ3236" s="112" t="s">
        <v>13</v>
      </c>
      <c r="NLA3236" s="235" t="s">
        <v>189</v>
      </c>
      <c r="NLB3236" s="112" t="s">
        <v>0</v>
      </c>
      <c r="NLC3236" s="112" t="s">
        <v>1</v>
      </c>
      <c r="NLD3236" s="112" t="s">
        <v>2</v>
      </c>
      <c r="NLE3236" s="112" t="s">
        <v>3</v>
      </c>
      <c r="NLF3236" s="112" t="s">
        <v>50</v>
      </c>
      <c r="NLG3236" s="112" t="s">
        <v>52</v>
      </c>
      <c r="NLH3236" s="112" t="s">
        <v>13</v>
      </c>
      <c r="NLI3236" s="235" t="s">
        <v>189</v>
      </c>
      <c r="NLJ3236" s="112" t="s">
        <v>0</v>
      </c>
      <c r="NLK3236" s="112" t="s">
        <v>1</v>
      </c>
      <c r="NLL3236" s="112" t="s">
        <v>2</v>
      </c>
      <c r="NLM3236" s="112" t="s">
        <v>3</v>
      </c>
      <c r="NLN3236" s="112" t="s">
        <v>50</v>
      </c>
      <c r="NLO3236" s="112" t="s">
        <v>52</v>
      </c>
      <c r="NLP3236" s="112" t="s">
        <v>13</v>
      </c>
      <c r="NLQ3236" s="235" t="s">
        <v>189</v>
      </c>
      <c r="NLR3236" s="112" t="s">
        <v>0</v>
      </c>
      <c r="NLS3236" s="112" t="s">
        <v>1</v>
      </c>
      <c r="NLT3236" s="112" t="s">
        <v>2</v>
      </c>
      <c r="NLU3236" s="112" t="s">
        <v>3</v>
      </c>
      <c r="NLV3236" s="112" t="s">
        <v>50</v>
      </c>
      <c r="NLW3236" s="112" t="s">
        <v>52</v>
      </c>
      <c r="NLX3236" s="112" t="s">
        <v>13</v>
      </c>
      <c r="NLY3236" s="235" t="s">
        <v>189</v>
      </c>
      <c r="NLZ3236" s="112" t="s">
        <v>0</v>
      </c>
      <c r="NMA3236" s="112" t="s">
        <v>1</v>
      </c>
      <c r="NMB3236" s="112" t="s">
        <v>2</v>
      </c>
      <c r="NMC3236" s="112" t="s">
        <v>3</v>
      </c>
      <c r="NMD3236" s="112" t="s">
        <v>50</v>
      </c>
      <c r="NME3236" s="112" t="s">
        <v>52</v>
      </c>
      <c r="NMF3236" s="112" t="s">
        <v>13</v>
      </c>
      <c r="NMG3236" s="235" t="s">
        <v>189</v>
      </c>
      <c r="NMH3236" s="112" t="s">
        <v>0</v>
      </c>
      <c r="NMI3236" s="112" t="s">
        <v>1</v>
      </c>
      <c r="NMJ3236" s="112" t="s">
        <v>2</v>
      </c>
      <c r="NMK3236" s="112" t="s">
        <v>3</v>
      </c>
      <c r="NML3236" s="112" t="s">
        <v>50</v>
      </c>
      <c r="NMM3236" s="112" t="s">
        <v>52</v>
      </c>
      <c r="NMN3236" s="112" t="s">
        <v>13</v>
      </c>
      <c r="NMO3236" s="235" t="s">
        <v>189</v>
      </c>
      <c r="NMP3236" s="112" t="s">
        <v>0</v>
      </c>
      <c r="NMQ3236" s="112" t="s">
        <v>1</v>
      </c>
      <c r="NMR3236" s="112" t="s">
        <v>2</v>
      </c>
      <c r="NMS3236" s="112" t="s">
        <v>3</v>
      </c>
      <c r="NMT3236" s="112" t="s">
        <v>50</v>
      </c>
      <c r="NMU3236" s="112" t="s">
        <v>52</v>
      </c>
      <c r="NMV3236" s="112" t="s">
        <v>13</v>
      </c>
      <c r="NMW3236" s="235" t="s">
        <v>189</v>
      </c>
      <c r="NMX3236" s="112" t="s">
        <v>0</v>
      </c>
      <c r="NMY3236" s="112" t="s">
        <v>1</v>
      </c>
      <c r="NMZ3236" s="112" t="s">
        <v>2</v>
      </c>
      <c r="NNA3236" s="112" t="s">
        <v>3</v>
      </c>
      <c r="NNB3236" s="112" t="s">
        <v>50</v>
      </c>
      <c r="NNC3236" s="112" t="s">
        <v>52</v>
      </c>
      <c r="NND3236" s="112" t="s">
        <v>13</v>
      </c>
      <c r="NNE3236" s="235" t="s">
        <v>189</v>
      </c>
      <c r="NNF3236" s="112" t="s">
        <v>0</v>
      </c>
      <c r="NNG3236" s="112" t="s">
        <v>1</v>
      </c>
      <c r="NNH3236" s="112" t="s">
        <v>2</v>
      </c>
      <c r="NNI3236" s="112" t="s">
        <v>3</v>
      </c>
      <c r="NNJ3236" s="112" t="s">
        <v>50</v>
      </c>
      <c r="NNK3236" s="112" t="s">
        <v>52</v>
      </c>
      <c r="NNL3236" s="112" t="s">
        <v>13</v>
      </c>
      <c r="NNM3236" s="235" t="s">
        <v>189</v>
      </c>
      <c r="NNN3236" s="112" t="s">
        <v>0</v>
      </c>
      <c r="NNO3236" s="112" t="s">
        <v>1</v>
      </c>
      <c r="NNP3236" s="112" t="s">
        <v>2</v>
      </c>
      <c r="NNQ3236" s="112" t="s">
        <v>3</v>
      </c>
      <c r="NNR3236" s="112" t="s">
        <v>50</v>
      </c>
      <c r="NNS3236" s="112" t="s">
        <v>52</v>
      </c>
      <c r="NNT3236" s="112" t="s">
        <v>13</v>
      </c>
      <c r="NNU3236" s="235" t="s">
        <v>189</v>
      </c>
      <c r="NNV3236" s="112" t="s">
        <v>0</v>
      </c>
      <c r="NNW3236" s="112" t="s">
        <v>1</v>
      </c>
      <c r="NNX3236" s="112" t="s">
        <v>2</v>
      </c>
      <c r="NNY3236" s="112" t="s">
        <v>3</v>
      </c>
      <c r="NNZ3236" s="112" t="s">
        <v>50</v>
      </c>
      <c r="NOA3236" s="112" t="s">
        <v>52</v>
      </c>
      <c r="NOB3236" s="112" t="s">
        <v>13</v>
      </c>
      <c r="NOC3236" s="235" t="s">
        <v>189</v>
      </c>
      <c r="NOD3236" s="112" t="s">
        <v>0</v>
      </c>
      <c r="NOE3236" s="112" t="s">
        <v>1</v>
      </c>
      <c r="NOF3236" s="112" t="s">
        <v>2</v>
      </c>
      <c r="NOG3236" s="112" t="s">
        <v>3</v>
      </c>
      <c r="NOH3236" s="112" t="s">
        <v>50</v>
      </c>
      <c r="NOI3236" s="112" t="s">
        <v>52</v>
      </c>
      <c r="NOJ3236" s="112" t="s">
        <v>13</v>
      </c>
      <c r="NOK3236" s="235" t="s">
        <v>189</v>
      </c>
      <c r="NOL3236" s="112" t="s">
        <v>0</v>
      </c>
      <c r="NOM3236" s="112" t="s">
        <v>1</v>
      </c>
      <c r="NON3236" s="112" t="s">
        <v>2</v>
      </c>
      <c r="NOO3236" s="112" t="s">
        <v>3</v>
      </c>
      <c r="NOP3236" s="112" t="s">
        <v>50</v>
      </c>
      <c r="NOQ3236" s="112" t="s">
        <v>52</v>
      </c>
      <c r="NOR3236" s="112" t="s">
        <v>13</v>
      </c>
      <c r="NOS3236" s="235" t="s">
        <v>189</v>
      </c>
      <c r="NOT3236" s="112" t="s">
        <v>0</v>
      </c>
      <c r="NOU3236" s="112" t="s">
        <v>1</v>
      </c>
      <c r="NOV3236" s="112" t="s">
        <v>2</v>
      </c>
      <c r="NOW3236" s="112" t="s">
        <v>3</v>
      </c>
      <c r="NOX3236" s="112" t="s">
        <v>50</v>
      </c>
      <c r="NOY3236" s="112" t="s">
        <v>52</v>
      </c>
      <c r="NOZ3236" s="112" t="s">
        <v>13</v>
      </c>
      <c r="NPA3236" s="235" t="s">
        <v>189</v>
      </c>
      <c r="NPB3236" s="112" t="s">
        <v>0</v>
      </c>
      <c r="NPC3236" s="112" t="s">
        <v>1</v>
      </c>
      <c r="NPD3236" s="112" t="s">
        <v>2</v>
      </c>
      <c r="NPE3236" s="112" t="s">
        <v>3</v>
      </c>
      <c r="NPF3236" s="112" t="s">
        <v>50</v>
      </c>
      <c r="NPG3236" s="112" t="s">
        <v>52</v>
      </c>
      <c r="NPH3236" s="112" t="s">
        <v>13</v>
      </c>
      <c r="NPI3236" s="235" t="s">
        <v>189</v>
      </c>
      <c r="NPJ3236" s="112" t="s">
        <v>0</v>
      </c>
      <c r="NPK3236" s="112" t="s">
        <v>1</v>
      </c>
      <c r="NPL3236" s="112" t="s">
        <v>2</v>
      </c>
      <c r="NPM3236" s="112" t="s">
        <v>3</v>
      </c>
      <c r="NPN3236" s="112" t="s">
        <v>50</v>
      </c>
      <c r="NPO3236" s="112" t="s">
        <v>52</v>
      </c>
      <c r="NPP3236" s="112" t="s">
        <v>13</v>
      </c>
      <c r="NPQ3236" s="235" t="s">
        <v>189</v>
      </c>
      <c r="NPR3236" s="112" t="s">
        <v>0</v>
      </c>
      <c r="NPS3236" s="112" t="s">
        <v>1</v>
      </c>
      <c r="NPT3236" s="112" t="s">
        <v>2</v>
      </c>
      <c r="NPU3236" s="112" t="s">
        <v>3</v>
      </c>
      <c r="NPV3236" s="112" t="s">
        <v>50</v>
      </c>
      <c r="NPW3236" s="112" t="s">
        <v>52</v>
      </c>
      <c r="NPX3236" s="112" t="s">
        <v>13</v>
      </c>
      <c r="NPY3236" s="235" t="s">
        <v>189</v>
      </c>
      <c r="NPZ3236" s="112" t="s">
        <v>0</v>
      </c>
      <c r="NQA3236" s="112" t="s">
        <v>1</v>
      </c>
      <c r="NQB3236" s="112" t="s">
        <v>2</v>
      </c>
      <c r="NQC3236" s="112" t="s">
        <v>3</v>
      </c>
      <c r="NQD3236" s="112" t="s">
        <v>50</v>
      </c>
      <c r="NQE3236" s="112" t="s">
        <v>52</v>
      </c>
      <c r="NQF3236" s="112" t="s">
        <v>13</v>
      </c>
      <c r="NQG3236" s="235" t="s">
        <v>189</v>
      </c>
      <c r="NQH3236" s="112" t="s">
        <v>0</v>
      </c>
      <c r="NQI3236" s="112" t="s">
        <v>1</v>
      </c>
      <c r="NQJ3236" s="112" t="s">
        <v>2</v>
      </c>
      <c r="NQK3236" s="112" t="s">
        <v>3</v>
      </c>
      <c r="NQL3236" s="112" t="s">
        <v>50</v>
      </c>
      <c r="NQM3236" s="112" t="s">
        <v>52</v>
      </c>
      <c r="NQN3236" s="112" t="s">
        <v>13</v>
      </c>
      <c r="NQO3236" s="235" t="s">
        <v>189</v>
      </c>
      <c r="NQP3236" s="112" t="s">
        <v>0</v>
      </c>
      <c r="NQQ3236" s="112" t="s">
        <v>1</v>
      </c>
      <c r="NQR3236" s="112" t="s">
        <v>2</v>
      </c>
      <c r="NQS3236" s="112" t="s">
        <v>3</v>
      </c>
      <c r="NQT3236" s="112" t="s">
        <v>50</v>
      </c>
      <c r="NQU3236" s="112" t="s">
        <v>52</v>
      </c>
      <c r="NQV3236" s="112" t="s">
        <v>13</v>
      </c>
      <c r="NQW3236" s="235" t="s">
        <v>189</v>
      </c>
      <c r="NQX3236" s="112" t="s">
        <v>0</v>
      </c>
      <c r="NQY3236" s="112" t="s">
        <v>1</v>
      </c>
      <c r="NQZ3236" s="112" t="s">
        <v>2</v>
      </c>
      <c r="NRA3236" s="112" t="s">
        <v>3</v>
      </c>
      <c r="NRB3236" s="112" t="s">
        <v>50</v>
      </c>
      <c r="NRC3236" s="112" t="s">
        <v>52</v>
      </c>
      <c r="NRD3236" s="112" t="s">
        <v>13</v>
      </c>
      <c r="NRE3236" s="235" t="s">
        <v>189</v>
      </c>
      <c r="NRF3236" s="112" t="s">
        <v>0</v>
      </c>
      <c r="NRG3236" s="112" t="s">
        <v>1</v>
      </c>
      <c r="NRH3236" s="112" t="s">
        <v>2</v>
      </c>
      <c r="NRI3236" s="112" t="s">
        <v>3</v>
      </c>
      <c r="NRJ3236" s="112" t="s">
        <v>50</v>
      </c>
      <c r="NRK3236" s="112" t="s">
        <v>52</v>
      </c>
      <c r="NRL3236" s="112" t="s">
        <v>13</v>
      </c>
      <c r="NRM3236" s="235" t="s">
        <v>189</v>
      </c>
      <c r="NRN3236" s="112" t="s">
        <v>0</v>
      </c>
      <c r="NRO3236" s="112" t="s">
        <v>1</v>
      </c>
      <c r="NRP3236" s="112" t="s">
        <v>2</v>
      </c>
      <c r="NRQ3236" s="112" t="s">
        <v>3</v>
      </c>
      <c r="NRR3236" s="112" t="s">
        <v>50</v>
      </c>
      <c r="NRS3236" s="112" t="s">
        <v>52</v>
      </c>
      <c r="NRT3236" s="112" t="s">
        <v>13</v>
      </c>
      <c r="NRU3236" s="235" t="s">
        <v>189</v>
      </c>
      <c r="NRV3236" s="112" t="s">
        <v>0</v>
      </c>
      <c r="NRW3236" s="112" t="s">
        <v>1</v>
      </c>
      <c r="NRX3236" s="112" t="s">
        <v>2</v>
      </c>
      <c r="NRY3236" s="112" t="s">
        <v>3</v>
      </c>
      <c r="NRZ3236" s="112" t="s">
        <v>50</v>
      </c>
      <c r="NSA3236" s="112" t="s">
        <v>52</v>
      </c>
      <c r="NSB3236" s="112" t="s">
        <v>13</v>
      </c>
      <c r="NSC3236" s="235" t="s">
        <v>189</v>
      </c>
      <c r="NSD3236" s="112" t="s">
        <v>0</v>
      </c>
      <c r="NSE3236" s="112" t="s">
        <v>1</v>
      </c>
      <c r="NSF3236" s="112" t="s">
        <v>2</v>
      </c>
      <c r="NSG3236" s="112" t="s">
        <v>3</v>
      </c>
      <c r="NSH3236" s="112" t="s">
        <v>50</v>
      </c>
      <c r="NSI3236" s="112" t="s">
        <v>52</v>
      </c>
      <c r="NSJ3236" s="112" t="s">
        <v>13</v>
      </c>
      <c r="NSK3236" s="235" t="s">
        <v>189</v>
      </c>
      <c r="NSL3236" s="112" t="s">
        <v>0</v>
      </c>
      <c r="NSM3236" s="112" t="s">
        <v>1</v>
      </c>
      <c r="NSN3236" s="112" t="s">
        <v>2</v>
      </c>
      <c r="NSO3236" s="112" t="s">
        <v>3</v>
      </c>
      <c r="NSP3236" s="112" t="s">
        <v>50</v>
      </c>
      <c r="NSQ3236" s="112" t="s">
        <v>52</v>
      </c>
      <c r="NSR3236" s="112" t="s">
        <v>13</v>
      </c>
      <c r="NSS3236" s="235" t="s">
        <v>189</v>
      </c>
      <c r="NST3236" s="112" t="s">
        <v>0</v>
      </c>
      <c r="NSU3236" s="112" t="s">
        <v>1</v>
      </c>
      <c r="NSV3236" s="112" t="s">
        <v>2</v>
      </c>
      <c r="NSW3236" s="112" t="s">
        <v>3</v>
      </c>
      <c r="NSX3236" s="112" t="s">
        <v>50</v>
      </c>
      <c r="NSY3236" s="112" t="s">
        <v>52</v>
      </c>
      <c r="NSZ3236" s="112" t="s">
        <v>13</v>
      </c>
      <c r="NTA3236" s="235" t="s">
        <v>189</v>
      </c>
      <c r="NTB3236" s="112" t="s">
        <v>0</v>
      </c>
      <c r="NTC3236" s="112" t="s">
        <v>1</v>
      </c>
      <c r="NTD3236" s="112" t="s">
        <v>2</v>
      </c>
      <c r="NTE3236" s="112" t="s">
        <v>3</v>
      </c>
      <c r="NTF3236" s="112" t="s">
        <v>50</v>
      </c>
      <c r="NTG3236" s="112" t="s">
        <v>52</v>
      </c>
      <c r="NTH3236" s="112" t="s">
        <v>13</v>
      </c>
      <c r="NTI3236" s="235" t="s">
        <v>189</v>
      </c>
      <c r="NTJ3236" s="112" t="s">
        <v>0</v>
      </c>
      <c r="NTK3236" s="112" t="s">
        <v>1</v>
      </c>
      <c r="NTL3236" s="112" t="s">
        <v>2</v>
      </c>
      <c r="NTM3236" s="112" t="s">
        <v>3</v>
      </c>
      <c r="NTN3236" s="112" t="s">
        <v>50</v>
      </c>
      <c r="NTO3236" s="112" t="s">
        <v>52</v>
      </c>
      <c r="NTP3236" s="112" t="s">
        <v>13</v>
      </c>
      <c r="NTQ3236" s="235" t="s">
        <v>189</v>
      </c>
      <c r="NTR3236" s="112" t="s">
        <v>0</v>
      </c>
      <c r="NTS3236" s="112" t="s">
        <v>1</v>
      </c>
      <c r="NTT3236" s="112" t="s">
        <v>2</v>
      </c>
      <c r="NTU3236" s="112" t="s">
        <v>3</v>
      </c>
      <c r="NTV3236" s="112" t="s">
        <v>50</v>
      </c>
      <c r="NTW3236" s="112" t="s">
        <v>52</v>
      </c>
      <c r="NTX3236" s="112" t="s">
        <v>13</v>
      </c>
      <c r="NTY3236" s="235" t="s">
        <v>189</v>
      </c>
      <c r="NTZ3236" s="112" t="s">
        <v>0</v>
      </c>
      <c r="NUA3236" s="112" t="s">
        <v>1</v>
      </c>
      <c r="NUB3236" s="112" t="s">
        <v>2</v>
      </c>
      <c r="NUC3236" s="112" t="s">
        <v>3</v>
      </c>
      <c r="NUD3236" s="112" t="s">
        <v>50</v>
      </c>
      <c r="NUE3236" s="112" t="s">
        <v>52</v>
      </c>
      <c r="NUF3236" s="112" t="s">
        <v>13</v>
      </c>
      <c r="NUG3236" s="235" t="s">
        <v>189</v>
      </c>
      <c r="NUH3236" s="112" t="s">
        <v>0</v>
      </c>
      <c r="NUI3236" s="112" t="s">
        <v>1</v>
      </c>
      <c r="NUJ3236" s="112" t="s">
        <v>2</v>
      </c>
      <c r="NUK3236" s="112" t="s">
        <v>3</v>
      </c>
      <c r="NUL3236" s="112" t="s">
        <v>50</v>
      </c>
      <c r="NUM3236" s="112" t="s">
        <v>52</v>
      </c>
      <c r="NUN3236" s="112" t="s">
        <v>13</v>
      </c>
      <c r="NUO3236" s="235" t="s">
        <v>189</v>
      </c>
      <c r="NUP3236" s="112" t="s">
        <v>0</v>
      </c>
      <c r="NUQ3236" s="112" t="s">
        <v>1</v>
      </c>
      <c r="NUR3236" s="112" t="s">
        <v>2</v>
      </c>
      <c r="NUS3236" s="112" t="s">
        <v>3</v>
      </c>
      <c r="NUT3236" s="112" t="s">
        <v>50</v>
      </c>
      <c r="NUU3236" s="112" t="s">
        <v>52</v>
      </c>
      <c r="NUV3236" s="112" t="s">
        <v>13</v>
      </c>
      <c r="NUW3236" s="235" t="s">
        <v>189</v>
      </c>
      <c r="NUX3236" s="112" t="s">
        <v>0</v>
      </c>
      <c r="NUY3236" s="112" t="s">
        <v>1</v>
      </c>
      <c r="NUZ3236" s="112" t="s">
        <v>2</v>
      </c>
      <c r="NVA3236" s="112" t="s">
        <v>3</v>
      </c>
      <c r="NVB3236" s="112" t="s">
        <v>50</v>
      </c>
      <c r="NVC3236" s="112" t="s">
        <v>52</v>
      </c>
      <c r="NVD3236" s="112" t="s">
        <v>13</v>
      </c>
      <c r="NVE3236" s="235" t="s">
        <v>189</v>
      </c>
      <c r="NVF3236" s="112" t="s">
        <v>0</v>
      </c>
      <c r="NVG3236" s="112" t="s">
        <v>1</v>
      </c>
      <c r="NVH3236" s="112" t="s">
        <v>2</v>
      </c>
      <c r="NVI3236" s="112" t="s">
        <v>3</v>
      </c>
      <c r="NVJ3236" s="112" t="s">
        <v>50</v>
      </c>
      <c r="NVK3236" s="112" t="s">
        <v>52</v>
      </c>
      <c r="NVL3236" s="112" t="s">
        <v>13</v>
      </c>
      <c r="NVM3236" s="235" t="s">
        <v>189</v>
      </c>
      <c r="NVN3236" s="112" t="s">
        <v>0</v>
      </c>
      <c r="NVO3236" s="112" t="s">
        <v>1</v>
      </c>
      <c r="NVP3236" s="112" t="s">
        <v>2</v>
      </c>
      <c r="NVQ3236" s="112" t="s">
        <v>3</v>
      </c>
      <c r="NVR3236" s="112" t="s">
        <v>50</v>
      </c>
      <c r="NVS3236" s="112" t="s">
        <v>52</v>
      </c>
      <c r="NVT3236" s="112" t="s">
        <v>13</v>
      </c>
      <c r="NVU3236" s="235" t="s">
        <v>189</v>
      </c>
      <c r="NVV3236" s="112" t="s">
        <v>0</v>
      </c>
      <c r="NVW3236" s="112" t="s">
        <v>1</v>
      </c>
      <c r="NVX3236" s="112" t="s">
        <v>2</v>
      </c>
      <c r="NVY3236" s="112" t="s">
        <v>3</v>
      </c>
      <c r="NVZ3236" s="112" t="s">
        <v>50</v>
      </c>
      <c r="NWA3236" s="112" t="s">
        <v>52</v>
      </c>
      <c r="NWB3236" s="112" t="s">
        <v>13</v>
      </c>
      <c r="NWC3236" s="235" t="s">
        <v>189</v>
      </c>
      <c r="NWD3236" s="112" t="s">
        <v>0</v>
      </c>
      <c r="NWE3236" s="112" t="s">
        <v>1</v>
      </c>
      <c r="NWF3236" s="112" t="s">
        <v>2</v>
      </c>
      <c r="NWG3236" s="112" t="s">
        <v>3</v>
      </c>
      <c r="NWH3236" s="112" t="s">
        <v>50</v>
      </c>
      <c r="NWI3236" s="112" t="s">
        <v>52</v>
      </c>
      <c r="NWJ3236" s="112" t="s">
        <v>13</v>
      </c>
      <c r="NWK3236" s="235" t="s">
        <v>189</v>
      </c>
      <c r="NWL3236" s="112" t="s">
        <v>0</v>
      </c>
      <c r="NWM3236" s="112" t="s">
        <v>1</v>
      </c>
      <c r="NWN3236" s="112" t="s">
        <v>2</v>
      </c>
      <c r="NWO3236" s="112" t="s">
        <v>3</v>
      </c>
      <c r="NWP3236" s="112" t="s">
        <v>50</v>
      </c>
      <c r="NWQ3236" s="112" t="s">
        <v>52</v>
      </c>
      <c r="NWR3236" s="112" t="s">
        <v>13</v>
      </c>
      <c r="NWS3236" s="235" t="s">
        <v>189</v>
      </c>
      <c r="NWT3236" s="112" t="s">
        <v>0</v>
      </c>
      <c r="NWU3236" s="112" t="s">
        <v>1</v>
      </c>
      <c r="NWV3236" s="112" t="s">
        <v>2</v>
      </c>
      <c r="NWW3236" s="112" t="s">
        <v>3</v>
      </c>
      <c r="NWX3236" s="112" t="s">
        <v>50</v>
      </c>
      <c r="NWY3236" s="112" t="s">
        <v>52</v>
      </c>
      <c r="NWZ3236" s="112" t="s">
        <v>13</v>
      </c>
      <c r="NXA3236" s="235" t="s">
        <v>189</v>
      </c>
      <c r="NXB3236" s="112" t="s">
        <v>0</v>
      </c>
      <c r="NXC3236" s="112" t="s">
        <v>1</v>
      </c>
      <c r="NXD3236" s="112" t="s">
        <v>2</v>
      </c>
      <c r="NXE3236" s="112" t="s">
        <v>3</v>
      </c>
      <c r="NXF3236" s="112" t="s">
        <v>50</v>
      </c>
      <c r="NXG3236" s="112" t="s">
        <v>52</v>
      </c>
      <c r="NXH3236" s="112" t="s">
        <v>13</v>
      </c>
      <c r="NXI3236" s="235" t="s">
        <v>189</v>
      </c>
      <c r="NXJ3236" s="112" t="s">
        <v>0</v>
      </c>
      <c r="NXK3236" s="112" t="s">
        <v>1</v>
      </c>
      <c r="NXL3236" s="112" t="s">
        <v>2</v>
      </c>
      <c r="NXM3236" s="112" t="s">
        <v>3</v>
      </c>
      <c r="NXN3236" s="112" t="s">
        <v>50</v>
      </c>
      <c r="NXO3236" s="112" t="s">
        <v>52</v>
      </c>
      <c r="NXP3236" s="112" t="s">
        <v>13</v>
      </c>
      <c r="NXQ3236" s="235" t="s">
        <v>189</v>
      </c>
      <c r="NXR3236" s="112" t="s">
        <v>0</v>
      </c>
      <c r="NXS3236" s="112" t="s">
        <v>1</v>
      </c>
      <c r="NXT3236" s="112" t="s">
        <v>2</v>
      </c>
      <c r="NXU3236" s="112" t="s">
        <v>3</v>
      </c>
      <c r="NXV3236" s="112" t="s">
        <v>50</v>
      </c>
      <c r="NXW3236" s="112" t="s">
        <v>52</v>
      </c>
      <c r="NXX3236" s="112" t="s">
        <v>13</v>
      </c>
      <c r="NXY3236" s="235" t="s">
        <v>189</v>
      </c>
      <c r="NXZ3236" s="112" t="s">
        <v>0</v>
      </c>
      <c r="NYA3236" s="112" t="s">
        <v>1</v>
      </c>
      <c r="NYB3236" s="112" t="s">
        <v>2</v>
      </c>
      <c r="NYC3236" s="112" t="s">
        <v>3</v>
      </c>
      <c r="NYD3236" s="112" t="s">
        <v>50</v>
      </c>
      <c r="NYE3236" s="112" t="s">
        <v>52</v>
      </c>
      <c r="NYF3236" s="112" t="s">
        <v>13</v>
      </c>
      <c r="NYG3236" s="235" t="s">
        <v>189</v>
      </c>
      <c r="NYH3236" s="112" t="s">
        <v>0</v>
      </c>
      <c r="NYI3236" s="112" t="s">
        <v>1</v>
      </c>
      <c r="NYJ3236" s="112" t="s">
        <v>2</v>
      </c>
      <c r="NYK3236" s="112" t="s">
        <v>3</v>
      </c>
      <c r="NYL3236" s="112" t="s">
        <v>50</v>
      </c>
      <c r="NYM3236" s="112" t="s">
        <v>52</v>
      </c>
      <c r="NYN3236" s="112" t="s">
        <v>13</v>
      </c>
      <c r="NYO3236" s="235" t="s">
        <v>189</v>
      </c>
      <c r="NYP3236" s="112" t="s">
        <v>0</v>
      </c>
      <c r="NYQ3236" s="112" t="s">
        <v>1</v>
      </c>
      <c r="NYR3236" s="112" t="s">
        <v>2</v>
      </c>
      <c r="NYS3236" s="112" t="s">
        <v>3</v>
      </c>
      <c r="NYT3236" s="112" t="s">
        <v>50</v>
      </c>
      <c r="NYU3236" s="112" t="s">
        <v>52</v>
      </c>
      <c r="NYV3236" s="112" t="s">
        <v>13</v>
      </c>
      <c r="NYW3236" s="235" t="s">
        <v>189</v>
      </c>
      <c r="NYX3236" s="112" t="s">
        <v>0</v>
      </c>
      <c r="NYY3236" s="112" t="s">
        <v>1</v>
      </c>
      <c r="NYZ3236" s="112" t="s">
        <v>2</v>
      </c>
      <c r="NZA3236" s="112" t="s">
        <v>3</v>
      </c>
      <c r="NZB3236" s="112" t="s">
        <v>50</v>
      </c>
      <c r="NZC3236" s="112" t="s">
        <v>52</v>
      </c>
      <c r="NZD3236" s="112" t="s">
        <v>13</v>
      </c>
      <c r="NZE3236" s="235" t="s">
        <v>189</v>
      </c>
      <c r="NZF3236" s="112" t="s">
        <v>0</v>
      </c>
      <c r="NZG3236" s="112" t="s">
        <v>1</v>
      </c>
      <c r="NZH3236" s="112" t="s">
        <v>2</v>
      </c>
      <c r="NZI3236" s="112" t="s">
        <v>3</v>
      </c>
      <c r="NZJ3236" s="112" t="s">
        <v>50</v>
      </c>
      <c r="NZK3236" s="112" t="s">
        <v>52</v>
      </c>
      <c r="NZL3236" s="112" t="s">
        <v>13</v>
      </c>
      <c r="NZM3236" s="235" t="s">
        <v>189</v>
      </c>
      <c r="NZN3236" s="112" t="s">
        <v>0</v>
      </c>
      <c r="NZO3236" s="112" t="s">
        <v>1</v>
      </c>
      <c r="NZP3236" s="112" t="s">
        <v>2</v>
      </c>
      <c r="NZQ3236" s="112" t="s">
        <v>3</v>
      </c>
      <c r="NZR3236" s="112" t="s">
        <v>50</v>
      </c>
      <c r="NZS3236" s="112" t="s">
        <v>52</v>
      </c>
      <c r="NZT3236" s="112" t="s">
        <v>13</v>
      </c>
      <c r="NZU3236" s="235" t="s">
        <v>189</v>
      </c>
      <c r="NZV3236" s="112" t="s">
        <v>0</v>
      </c>
      <c r="NZW3236" s="112" t="s">
        <v>1</v>
      </c>
      <c r="NZX3236" s="112" t="s">
        <v>2</v>
      </c>
      <c r="NZY3236" s="112" t="s">
        <v>3</v>
      </c>
      <c r="NZZ3236" s="112" t="s">
        <v>50</v>
      </c>
      <c r="OAA3236" s="112" t="s">
        <v>52</v>
      </c>
      <c r="OAB3236" s="112" t="s">
        <v>13</v>
      </c>
      <c r="OAC3236" s="235" t="s">
        <v>189</v>
      </c>
      <c r="OAD3236" s="112" t="s">
        <v>0</v>
      </c>
      <c r="OAE3236" s="112" t="s">
        <v>1</v>
      </c>
      <c r="OAF3236" s="112" t="s">
        <v>2</v>
      </c>
      <c r="OAG3236" s="112" t="s">
        <v>3</v>
      </c>
      <c r="OAH3236" s="112" t="s">
        <v>50</v>
      </c>
      <c r="OAI3236" s="112" t="s">
        <v>52</v>
      </c>
      <c r="OAJ3236" s="112" t="s">
        <v>13</v>
      </c>
      <c r="OAK3236" s="235" t="s">
        <v>189</v>
      </c>
      <c r="OAL3236" s="112" t="s">
        <v>0</v>
      </c>
      <c r="OAM3236" s="112" t="s">
        <v>1</v>
      </c>
      <c r="OAN3236" s="112" t="s">
        <v>2</v>
      </c>
      <c r="OAO3236" s="112" t="s">
        <v>3</v>
      </c>
      <c r="OAP3236" s="112" t="s">
        <v>50</v>
      </c>
      <c r="OAQ3236" s="112" t="s">
        <v>52</v>
      </c>
      <c r="OAR3236" s="112" t="s">
        <v>13</v>
      </c>
      <c r="OAS3236" s="235" t="s">
        <v>189</v>
      </c>
      <c r="OAT3236" s="112" t="s">
        <v>0</v>
      </c>
      <c r="OAU3236" s="112" t="s">
        <v>1</v>
      </c>
      <c r="OAV3236" s="112" t="s">
        <v>2</v>
      </c>
      <c r="OAW3236" s="112" t="s">
        <v>3</v>
      </c>
      <c r="OAX3236" s="112" t="s">
        <v>50</v>
      </c>
      <c r="OAY3236" s="112" t="s">
        <v>52</v>
      </c>
      <c r="OAZ3236" s="112" t="s">
        <v>13</v>
      </c>
      <c r="OBA3236" s="235" t="s">
        <v>189</v>
      </c>
      <c r="OBB3236" s="112" t="s">
        <v>0</v>
      </c>
      <c r="OBC3236" s="112" t="s">
        <v>1</v>
      </c>
      <c r="OBD3236" s="112" t="s">
        <v>2</v>
      </c>
      <c r="OBE3236" s="112" t="s">
        <v>3</v>
      </c>
      <c r="OBF3236" s="112" t="s">
        <v>50</v>
      </c>
      <c r="OBG3236" s="112" t="s">
        <v>52</v>
      </c>
      <c r="OBH3236" s="112" t="s">
        <v>13</v>
      </c>
      <c r="OBI3236" s="235" t="s">
        <v>189</v>
      </c>
      <c r="OBJ3236" s="112" t="s">
        <v>0</v>
      </c>
      <c r="OBK3236" s="112" t="s">
        <v>1</v>
      </c>
      <c r="OBL3236" s="112" t="s">
        <v>2</v>
      </c>
      <c r="OBM3236" s="112" t="s">
        <v>3</v>
      </c>
      <c r="OBN3236" s="112" t="s">
        <v>50</v>
      </c>
      <c r="OBO3236" s="112" t="s">
        <v>52</v>
      </c>
      <c r="OBP3236" s="112" t="s">
        <v>13</v>
      </c>
      <c r="OBQ3236" s="235" t="s">
        <v>189</v>
      </c>
      <c r="OBR3236" s="112" t="s">
        <v>0</v>
      </c>
      <c r="OBS3236" s="112" t="s">
        <v>1</v>
      </c>
      <c r="OBT3236" s="112" t="s">
        <v>2</v>
      </c>
      <c r="OBU3236" s="112" t="s">
        <v>3</v>
      </c>
      <c r="OBV3236" s="112" t="s">
        <v>50</v>
      </c>
      <c r="OBW3236" s="112" t="s">
        <v>52</v>
      </c>
      <c r="OBX3236" s="112" t="s">
        <v>13</v>
      </c>
      <c r="OBY3236" s="235" t="s">
        <v>189</v>
      </c>
      <c r="OBZ3236" s="112" t="s">
        <v>0</v>
      </c>
      <c r="OCA3236" s="112" t="s">
        <v>1</v>
      </c>
      <c r="OCB3236" s="112" t="s">
        <v>2</v>
      </c>
      <c r="OCC3236" s="112" t="s">
        <v>3</v>
      </c>
      <c r="OCD3236" s="112" t="s">
        <v>50</v>
      </c>
      <c r="OCE3236" s="112" t="s">
        <v>52</v>
      </c>
      <c r="OCF3236" s="112" t="s">
        <v>13</v>
      </c>
      <c r="OCG3236" s="235" t="s">
        <v>189</v>
      </c>
      <c r="OCH3236" s="112" t="s">
        <v>0</v>
      </c>
      <c r="OCI3236" s="112" t="s">
        <v>1</v>
      </c>
      <c r="OCJ3236" s="112" t="s">
        <v>2</v>
      </c>
      <c r="OCK3236" s="112" t="s">
        <v>3</v>
      </c>
      <c r="OCL3236" s="112" t="s">
        <v>50</v>
      </c>
      <c r="OCM3236" s="112" t="s">
        <v>52</v>
      </c>
      <c r="OCN3236" s="112" t="s">
        <v>13</v>
      </c>
      <c r="OCO3236" s="235" t="s">
        <v>189</v>
      </c>
      <c r="OCP3236" s="112" t="s">
        <v>0</v>
      </c>
      <c r="OCQ3236" s="112" t="s">
        <v>1</v>
      </c>
      <c r="OCR3236" s="112" t="s">
        <v>2</v>
      </c>
      <c r="OCS3236" s="112" t="s">
        <v>3</v>
      </c>
      <c r="OCT3236" s="112" t="s">
        <v>50</v>
      </c>
      <c r="OCU3236" s="112" t="s">
        <v>52</v>
      </c>
      <c r="OCV3236" s="112" t="s">
        <v>13</v>
      </c>
      <c r="OCW3236" s="235" t="s">
        <v>189</v>
      </c>
      <c r="OCX3236" s="112" t="s">
        <v>0</v>
      </c>
      <c r="OCY3236" s="112" t="s">
        <v>1</v>
      </c>
      <c r="OCZ3236" s="112" t="s">
        <v>2</v>
      </c>
      <c r="ODA3236" s="112" t="s">
        <v>3</v>
      </c>
      <c r="ODB3236" s="112" t="s">
        <v>50</v>
      </c>
      <c r="ODC3236" s="112" t="s">
        <v>52</v>
      </c>
      <c r="ODD3236" s="112" t="s">
        <v>13</v>
      </c>
      <c r="ODE3236" s="235" t="s">
        <v>189</v>
      </c>
      <c r="ODF3236" s="112" t="s">
        <v>0</v>
      </c>
      <c r="ODG3236" s="112" t="s">
        <v>1</v>
      </c>
      <c r="ODH3236" s="112" t="s">
        <v>2</v>
      </c>
      <c r="ODI3236" s="112" t="s">
        <v>3</v>
      </c>
      <c r="ODJ3236" s="112" t="s">
        <v>50</v>
      </c>
      <c r="ODK3236" s="112" t="s">
        <v>52</v>
      </c>
      <c r="ODL3236" s="112" t="s">
        <v>13</v>
      </c>
      <c r="ODM3236" s="235" t="s">
        <v>189</v>
      </c>
      <c r="ODN3236" s="112" t="s">
        <v>0</v>
      </c>
      <c r="ODO3236" s="112" t="s">
        <v>1</v>
      </c>
      <c r="ODP3236" s="112" t="s">
        <v>2</v>
      </c>
      <c r="ODQ3236" s="112" t="s">
        <v>3</v>
      </c>
      <c r="ODR3236" s="112" t="s">
        <v>50</v>
      </c>
      <c r="ODS3236" s="112" t="s">
        <v>52</v>
      </c>
      <c r="ODT3236" s="112" t="s">
        <v>13</v>
      </c>
      <c r="ODU3236" s="235" t="s">
        <v>189</v>
      </c>
      <c r="ODV3236" s="112" t="s">
        <v>0</v>
      </c>
      <c r="ODW3236" s="112" t="s">
        <v>1</v>
      </c>
      <c r="ODX3236" s="112" t="s">
        <v>2</v>
      </c>
      <c r="ODY3236" s="112" t="s">
        <v>3</v>
      </c>
      <c r="ODZ3236" s="112" t="s">
        <v>50</v>
      </c>
      <c r="OEA3236" s="112" t="s">
        <v>52</v>
      </c>
      <c r="OEB3236" s="112" t="s">
        <v>13</v>
      </c>
      <c r="OEC3236" s="235" t="s">
        <v>189</v>
      </c>
      <c r="OED3236" s="112" t="s">
        <v>0</v>
      </c>
      <c r="OEE3236" s="112" t="s">
        <v>1</v>
      </c>
      <c r="OEF3236" s="112" t="s">
        <v>2</v>
      </c>
      <c r="OEG3236" s="112" t="s">
        <v>3</v>
      </c>
      <c r="OEH3236" s="112" t="s">
        <v>50</v>
      </c>
      <c r="OEI3236" s="112" t="s">
        <v>52</v>
      </c>
      <c r="OEJ3236" s="112" t="s">
        <v>13</v>
      </c>
      <c r="OEK3236" s="235" t="s">
        <v>189</v>
      </c>
      <c r="OEL3236" s="112" t="s">
        <v>0</v>
      </c>
      <c r="OEM3236" s="112" t="s">
        <v>1</v>
      </c>
      <c r="OEN3236" s="112" t="s">
        <v>2</v>
      </c>
      <c r="OEO3236" s="112" t="s">
        <v>3</v>
      </c>
      <c r="OEP3236" s="112" t="s">
        <v>50</v>
      </c>
      <c r="OEQ3236" s="112" t="s">
        <v>52</v>
      </c>
      <c r="OER3236" s="112" t="s">
        <v>13</v>
      </c>
      <c r="OES3236" s="235" t="s">
        <v>189</v>
      </c>
      <c r="OET3236" s="112" t="s">
        <v>0</v>
      </c>
      <c r="OEU3236" s="112" t="s">
        <v>1</v>
      </c>
      <c r="OEV3236" s="112" t="s">
        <v>2</v>
      </c>
      <c r="OEW3236" s="112" t="s">
        <v>3</v>
      </c>
      <c r="OEX3236" s="112" t="s">
        <v>50</v>
      </c>
      <c r="OEY3236" s="112" t="s">
        <v>52</v>
      </c>
      <c r="OEZ3236" s="112" t="s">
        <v>13</v>
      </c>
      <c r="OFA3236" s="235" t="s">
        <v>189</v>
      </c>
      <c r="OFB3236" s="112" t="s">
        <v>0</v>
      </c>
      <c r="OFC3236" s="112" t="s">
        <v>1</v>
      </c>
      <c r="OFD3236" s="112" t="s">
        <v>2</v>
      </c>
      <c r="OFE3236" s="112" t="s">
        <v>3</v>
      </c>
      <c r="OFF3236" s="112" t="s">
        <v>50</v>
      </c>
      <c r="OFG3236" s="112" t="s">
        <v>52</v>
      </c>
      <c r="OFH3236" s="112" t="s">
        <v>13</v>
      </c>
      <c r="OFI3236" s="235" t="s">
        <v>189</v>
      </c>
      <c r="OFJ3236" s="112" t="s">
        <v>0</v>
      </c>
      <c r="OFK3236" s="112" t="s">
        <v>1</v>
      </c>
      <c r="OFL3236" s="112" t="s">
        <v>2</v>
      </c>
      <c r="OFM3236" s="112" t="s">
        <v>3</v>
      </c>
      <c r="OFN3236" s="112" t="s">
        <v>50</v>
      </c>
      <c r="OFO3236" s="112" t="s">
        <v>52</v>
      </c>
      <c r="OFP3236" s="112" t="s">
        <v>13</v>
      </c>
      <c r="OFQ3236" s="235" t="s">
        <v>189</v>
      </c>
      <c r="OFR3236" s="112" t="s">
        <v>0</v>
      </c>
      <c r="OFS3236" s="112" t="s">
        <v>1</v>
      </c>
      <c r="OFT3236" s="112" t="s">
        <v>2</v>
      </c>
      <c r="OFU3236" s="112" t="s">
        <v>3</v>
      </c>
      <c r="OFV3236" s="112" t="s">
        <v>50</v>
      </c>
      <c r="OFW3236" s="112" t="s">
        <v>52</v>
      </c>
      <c r="OFX3236" s="112" t="s">
        <v>13</v>
      </c>
      <c r="OFY3236" s="235" t="s">
        <v>189</v>
      </c>
      <c r="OFZ3236" s="112" t="s">
        <v>0</v>
      </c>
      <c r="OGA3236" s="112" t="s">
        <v>1</v>
      </c>
      <c r="OGB3236" s="112" t="s">
        <v>2</v>
      </c>
      <c r="OGC3236" s="112" t="s">
        <v>3</v>
      </c>
      <c r="OGD3236" s="112" t="s">
        <v>50</v>
      </c>
      <c r="OGE3236" s="112" t="s">
        <v>52</v>
      </c>
      <c r="OGF3236" s="112" t="s">
        <v>13</v>
      </c>
      <c r="OGG3236" s="235" t="s">
        <v>189</v>
      </c>
      <c r="OGH3236" s="112" t="s">
        <v>0</v>
      </c>
      <c r="OGI3236" s="112" t="s">
        <v>1</v>
      </c>
      <c r="OGJ3236" s="112" t="s">
        <v>2</v>
      </c>
      <c r="OGK3236" s="112" t="s">
        <v>3</v>
      </c>
      <c r="OGL3236" s="112" t="s">
        <v>50</v>
      </c>
      <c r="OGM3236" s="112" t="s">
        <v>52</v>
      </c>
      <c r="OGN3236" s="112" t="s">
        <v>13</v>
      </c>
      <c r="OGO3236" s="235" t="s">
        <v>189</v>
      </c>
      <c r="OGP3236" s="112" t="s">
        <v>0</v>
      </c>
      <c r="OGQ3236" s="112" t="s">
        <v>1</v>
      </c>
      <c r="OGR3236" s="112" t="s">
        <v>2</v>
      </c>
      <c r="OGS3236" s="112" t="s">
        <v>3</v>
      </c>
      <c r="OGT3236" s="112" t="s">
        <v>50</v>
      </c>
      <c r="OGU3236" s="112" t="s">
        <v>52</v>
      </c>
      <c r="OGV3236" s="112" t="s">
        <v>13</v>
      </c>
      <c r="OGW3236" s="235" t="s">
        <v>189</v>
      </c>
      <c r="OGX3236" s="112" t="s">
        <v>0</v>
      </c>
      <c r="OGY3236" s="112" t="s">
        <v>1</v>
      </c>
      <c r="OGZ3236" s="112" t="s">
        <v>2</v>
      </c>
      <c r="OHA3236" s="112" t="s">
        <v>3</v>
      </c>
      <c r="OHB3236" s="112" t="s">
        <v>50</v>
      </c>
      <c r="OHC3236" s="112" t="s">
        <v>52</v>
      </c>
      <c r="OHD3236" s="112" t="s">
        <v>13</v>
      </c>
      <c r="OHE3236" s="235" t="s">
        <v>189</v>
      </c>
      <c r="OHF3236" s="112" t="s">
        <v>0</v>
      </c>
      <c r="OHG3236" s="112" t="s">
        <v>1</v>
      </c>
      <c r="OHH3236" s="112" t="s">
        <v>2</v>
      </c>
      <c r="OHI3236" s="112" t="s">
        <v>3</v>
      </c>
      <c r="OHJ3236" s="112" t="s">
        <v>50</v>
      </c>
      <c r="OHK3236" s="112" t="s">
        <v>52</v>
      </c>
      <c r="OHL3236" s="112" t="s">
        <v>13</v>
      </c>
      <c r="OHM3236" s="235" t="s">
        <v>189</v>
      </c>
      <c r="OHN3236" s="112" t="s">
        <v>0</v>
      </c>
      <c r="OHO3236" s="112" t="s">
        <v>1</v>
      </c>
      <c r="OHP3236" s="112" t="s">
        <v>2</v>
      </c>
      <c r="OHQ3236" s="112" t="s">
        <v>3</v>
      </c>
      <c r="OHR3236" s="112" t="s">
        <v>50</v>
      </c>
      <c r="OHS3236" s="112" t="s">
        <v>52</v>
      </c>
      <c r="OHT3236" s="112" t="s">
        <v>13</v>
      </c>
      <c r="OHU3236" s="235" t="s">
        <v>189</v>
      </c>
      <c r="OHV3236" s="112" t="s">
        <v>0</v>
      </c>
      <c r="OHW3236" s="112" t="s">
        <v>1</v>
      </c>
      <c r="OHX3236" s="112" t="s">
        <v>2</v>
      </c>
      <c r="OHY3236" s="112" t="s">
        <v>3</v>
      </c>
      <c r="OHZ3236" s="112" t="s">
        <v>50</v>
      </c>
      <c r="OIA3236" s="112" t="s">
        <v>52</v>
      </c>
      <c r="OIB3236" s="112" t="s">
        <v>13</v>
      </c>
      <c r="OIC3236" s="235" t="s">
        <v>189</v>
      </c>
      <c r="OID3236" s="112" t="s">
        <v>0</v>
      </c>
      <c r="OIE3236" s="112" t="s">
        <v>1</v>
      </c>
      <c r="OIF3236" s="112" t="s">
        <v>2</v>
      </c>
      <c r="OIG3236" s="112" t="s">
        <v>3</v>
      </c>
      <c r="OIH3236" s="112" t="s">
        <v>50</v>
      </c>
      <c r="OII3236" s="112" t="s">
        <v>52</v>
      </c>
      <c r="OIJ3236" s="112" t="s">
        <v>13</v>
      </c>
      <c r="OIK3236" s="235" t="s">
        <v>189</v>
      </c>
      <c r="OIL3236" s="112" t="s">
        <v>0</v>
      </c>
      <c r="OIM3236" s="112" t="s">
        <v>1</v>
      </c>
      <c r="OIN3236" s="112" t="s">
        <v>2</v>
      </c>
      <c r="OIO3236" s="112" t="s">
        <v>3</v>
      </c>
      <c r="OIP3236" s="112" t="s">
        <v>50</v>
      </c>
      <c r="OIQ3236" s="112" t="s">
        <v>52</v>
      </c>
      <c r="OIR3236" s="112" t="s">
        <v>13</v>
      </c>
      <c r="OIS3236" s="235" t="s">
        <v>189</v>
      </c>
      <c r="OIT3236" s="112" t="s">
        <v>0</v>
      </c>
      <c r="OIU3236" s="112" t="s">
        <v>1</v>
      </c>
      <c r="OIV3236" s="112" t="s">
        <v>2</v>
      </c>
      <c r="OIW3236" s="112" t="s">
        <v>3</v>
      </c>
      <c r="OIX3236" s="112" t="s">
        <v>50</v>
      </c>
      <c r="OIY3236" s="112" t="s">
        <v>52</v>
      </c>
      <c r="OIZ3236" s="112" t="s">
        <v>13</v>
      </c>
      <c r="OJA3236" s="235" t="s">
        <v>189</v>
      </c>
      <c r="OJB3236" s="112" t="s">
        <v>0</v>
      </c>
      <c r="OJC3236" s="112" t="s">
        <v>1</v>
      </c>
      <c r="OJD3236" s="112" t="s">
        <v>2</v>
      </c>
      <c r="OJE3236" s="112" t="s">
        <v>3</v>
      </c>
      <c r="OJF3236" s="112" t="s">
        <v>50</v>
      </c>
      <c r="OJG3236" s="112" t="s">
        <v>52</v>
      </c>
      <c r="OJH3236" s="112" t="s">
        <v>13</v>
      </c>
      <c r="OJI3236" s="235" t="s">
        <v>189</v>
      </c>
      <c r="OJJ3236" s="112" t="s">
        <v>0</v>
      </c>
      <c r="OJK3236" s="112" t="s">
        <v>1</v>
      </c>
      <c r="OJL3236" s="112" t="s">
        <v>2</v>
      </c>
      <c r="OJM3236" s="112" t="s">
        <v>3</v>
      </c>
      <c r="OJN3236" s="112" t="s">
        <v>50</v>
      </c>
      <c r="OJO3236" s="112" t="s">
        <v>52</v>
      </c>
      <c r="OJP3236" s="112" t="s">
        <v>13</v>
      </c>
      <c r="OJQ3236" s="235" t="s">
        <v>189</v>
      </c>
      <c r="OJR3236" s="112" t="s">
        <v>0</v>
      </c>
      <c r="OJS3236" s="112" t="s">
        <v>1</v>
      </c>
      <c r="OJT3236" s="112" t="s">
        <v>2</v>
      </c>
      <c r="OJU3236" s="112" t="s">
        <v>3</v>
      </c>
      <c r="OJV3236" s="112" t="s">
        <v>50</v>
      </c>
      <c r="OJW3236" s="112" t="s">
        <v>52</v>
      </c>
      <c r="OJX3236" s="112" t="s">
        <v>13</v>
      </c>
      <c r="OJY3236" s="235" t="s">
        <v>189</v>
      </c>
      <c r="OJZ3236" s="112" t="s">
        <v>0</v>
      </c>
      <c r="OKA3236" s="112" t="s">
        <v>1</v>
      </c>
      <c r="OKB3236" s="112" t="s">
        <v>2</v>
      </c>
      <c r="OKC3236" s="112" t="s">
        <v>3</v>
      </c>
      <c r="OKD3236" s="112" t="s">
        <v>50</v>
      </c>
      <c r="OKE3236" s="112" t="s">
        <v>52</v>
      </c>
      <c r="OKF3236" s="112" t="s">
        <v>13</v>
      </c>
      <c r="OKG3236" s="235" t="s">
        <v>189</v>
      </c>
      <c r="OKH3236" s="112" t="s">
        <v>0</v>
      </c>
      <c r="OKI3236" s="112" t="s">
        <v>1</v>
      </c>
      <c r="OKJ3236" s="112" t="s">
        <v>2</v>
      </c>
      <c r="OKK3236" s="112" t="s">
        <v>3</v>
      </c>
      <c r="OKL3236" s="112" t="s">
        <v>50</v>
      </c>
      <c r="OKM3236" s="112" t="s">
        <v>52</v>
      </c>
      <c r="OKN3236" s="112" t="s">
        <v>13</v>
      </c>
      <c r="OKO3236" s="235" t="s">
        <v>189</v>
      </c>
      <c r="OKP3236" s="112" t="s">
        <v>0</v>
      </c>
      <c r="OKQ3236" s="112" t="s">
        <v>1</v>
      </c>
      <c r="OKR3236" s="112" t="s">
        <v>2</v>
      </c>
      <c r="OKS3236" s="112" t="s">
        <v>3</v>
      </c>
      <c r="OKT3236" s="112" t="s">
        <v>50</v>
      </c>
      <c r="OKU3236" s="112" t="s">
        <v>52</v>
      </c>
      <c r="OKV3236" s="112" t="s">
        <v>13</v>
      </c>
      <c r="OKW3236" s="235" t="s">
        <v>189</v>
      </c>
      <c r="OKX3236" s="112" t="s">
        <v>0</v>
      </c>
      <c r="OKY3236" s="112" t="s">
        <v>1</v>
      </c>
      <c r="OKZ3236" s="112" t="s">
        <v>2</v>
      </c>
      <c r="OLA3236" s="112" t="s">
        <v>3</v>
      </c>
      <c r="OLB3236" s="112" t="s">
        <v>50</v>
      </c>
      <c r="OLC3236" s="112" t="s">
        <v>52</v>
      </c>
      <c r="OLD3236" s="112" t="s">
        <v>13</v>
      </c>
      <c r="OLE3236" s="235" t="s">
        <v>189</v>
      </c>
      <c r="OLF3236" s="112" t="s">
        <v>0</v>
      </c>
      <c r="OLG3236" s="112" t="s">
        <v>1</v>
      </c>
      <c r="OLH3236" s="112" t="s">
        <v>2</v>
      </c>
      <c r="OLI3236" s="112" t="s">
        <v>3</v>
      </c>
      <c r="OLJ3236" s="112" t="s">
        <v>50</v>
      </c>
      <c r="OLK3236" s="112" t="s">
        <v>52</v>
      </c>
      <c r="OLL3236" s="112" t="s">
        <v>13</v>
      </c>
      <c r="OLM3236" s="235" t="s">
        <v>189</v>
      </c>
      <c r="OLN3236" s="112" t="s">
        <v>0</v>
      </c>
      <c r="OLO3236" s="112" t="s">
        <v>1</v>
      </c>
      <c r="OLP3236" s="112" t="s">
        <v>2</v>
      </c>
      <c r="OLQ3236" s="112" t="s">
        <v>3</v>
      </c>
      <c r="OLR3236" s="112" t="s">
        <v>50</v>
      </c>
      <c r="OLS3236" s="112" t="s">
        <v>52</v>
      </c>
      <c r="OLT3236" s="112" t="s">
        <v>13</v>
      </c>
      <c r="OLU3236" s="235" t="s">
        <v>189</v>
      </c>
      <c r="OLV3236" s="112" t="s">
        <v>0</v>
      </c>
      <c r="OLW3236" s="112" t="s">
        <v>1</v>
      </c>
      <c r="OLX3236" s="112" t="s">
        <v>2</v>
      </c>
      <c r="OLY3236" s="112" t="s">
        <v>3</v>
      </c>
      <c r="OLZ3236" s="112" t="s">
        <v>50</v>
      </c>
      <c r="OMA3236" s="112" t="s">
        <v>52</v>
      </c>
      <c r="OMB3236" s="112" t="s">
        <v>13</v>
      </c>
      <c r="OMC3236" s="235" t="s">
        <v>189</v>
      </c>
      <c r="OMD3236" s="112" t="s">
        <v>0</v>
      </c>
      <c r="OME3236" s="112" t="s">
        <v>1</v>
      </c>
      <c r="OMF3236" s="112" t="s">
        <v>2</v>
      </c>
      <c r="OMG3236" s="112" t="s">
        <v>3</v>
      </c>
      <c r="OMH3236" s="112" t="s">
        <v>50</v>
      </c>
      <c r="OMI3236" s="112" t="s">
        <v>52</v>
      </c>
      <c r="OMJ3236" s="112" t="s">
        <v>13</v>
      </c>
      <c r="OMK3236" s="235" t="s">
        <v>189</v>
      </c>
      <c r="OML3236" s="112" t="s">
        <v>0</v>
      </c>
      <c r="OMM3236" s="112" t="s">
        <v>1</v>
      </c>
      <c r="OMN3236" s="112" t="s">
        <v>2</v>
      </c>
      <c r="OMO3236" s="112" t="s">
        <v>3</v>
      </c>
      <c r="OMP3236" s="112" t="s">
        <v>50</v>
      </c>
      <c r="OMQ3236" s="112" t="s">
        <v>52</v>
      </c>
      <c r="OMR3236" s="112" t="s">
        <v>13</v>
      </c>
      <c r="OMS3236" s="235" t="s">
        <v>189</v>
      </c>
      <c r="OMT3236" s="112" t="s">
        <v>0</v>
      </c>
      <c r="OMU3236" s="112" t="s">
        <v>1</v>
      </c>
      <c r="OMV3236" s="112" t="s">
        <v>2</v>
      </c>
      <c r="OMW3236" s="112" t="s">
        <v>3</v>
      </c>
      <c r="OMX3236" s="112" t="s">
        <v>50</v>
      </c>
      <c r="OMY3236" s="112" t="s">
        <v>52</v>
      </c>
      <c r="OMZ3236" s="112" t="s">
        <v>13</v>
      </c>
      <c r="ONA3236" s="235" t="s">
        <v>189</v>
      </c>
      <c r="ONB3236" s="112" t="s">
        <v>0</v>
      </c>
      <c r="ONC3236" s="112" t="s">
        <v>1</v>
      </c>
      <c r="OND3236" s="112" t="s">
        <v>2</v>
      </c>
      <c r="ONE3236" s="112" t="s">
        <v>3</v>
      </c>
      <c r="ONF3236" s="112" t="s">
        <v>50</v>
      </c>
      <c r="ONG3236" s="112" t="s">
        <v>52</v>
      </c>
      <c r="ONH3236" s="112" t="s">
        <v>13</v>
      </c>
      <c r="ONI3236" s="235" t="s">
        <v>189</v>
      </c>
      <c r="ONJ3236" s="112" t="s">
        <v>0</v>
      </c>
      <c r="ONK3236" s="112" t="s">
        <v>1</v>
      </c>
      <c r="ONL3236" s="112" t="s">
        <v>2</v>
      </c>
      <c r="ONM3236" s="112" t="s">
        <v>3</v>
      </c>
      <c r="ONN3236" s="112" t="s">
        <v>50</v>
      </c>
      <c r="ONO3236" s="112" t="s">
        <v>52</v>
      </c>
      <c r="ONP3236" s="112" t="s">
        <v>13</v>
      </c>
      <c r="ONQ3236" s="235" t="s">
        <v>189</v>
      </c>
      <c r="ONR3236" s="112" t="s">
        <v>0</v>
      </c>
      <c r="ONS3236" s="112" t="s">
        <v>1</v>
      </c>
      <c r="ONT3236" s="112" t="s">
        <v>2</v>
      </c>
      <c r="ONU3236" s="112" t="s">
        <v>3</v>
      </c>
      <c r="ONV3236" s="112" t="s">
        <v>50</v>
      </c>
      <c r="ONW3236" s="112" t="s">
        <v>52</v>
      </c>
      <c r="ONX3236" s="112" t="s">
        <v>13</v>
      </c>
      <c r="ONY3236" s="235" t="s">
        <v>189</v>
      </c>
      <c r="ONZ3236" s="112" t="s">
        <v>0</v>
      </c>
      <c r="OOA3236" s="112" t="s">
        <v>1</v>
      </c>
      <c r="OOB3236" s="112" t="s">
        <v>2</v>
      </c>
      <c r="OOC3236" s="112" t="s">
        <v>3</v>
      </c>
      <c r="OOD3236" s="112" t="s">
        <v>50</v>
      </c>
      <c r="OOE3236" s="112" t="s">
        <v>52</v>
      </c>
      <c r="OOF3236" s="112" t="s">
        <v>13</v>
      </c>
      <c r="OOG3236" s="235" t="s">
        <v>189</v>
      </c>
      <c r="OOH3236" s="112" t="s">
        <v>0</v>
      </c>
      <c r="OOI3236" s="112" t="s">
        <v>1</v>
      </c>
      <c r="OOJ3236" s="112" t="s">
        <v>2</v>
      </c>
      <c r="OOK3236" s="112" t="s">
        <v>3</v>
      </c>
      <c r="OOL3236" s="112" t="s">
        <v>50</v>
      </c>
      <c r="OOM3236" s="112" t="s">
        <v>52</v>
      </c>
      <c r="OON3236" s="112" t="s">
        <v>13</v>
      </c>
      <c r="OOO3236" s="235" t="s">
        <v>189</v>
      </c>
      <c r="OOP3236" s="112" t="s">
        <v>0</v>
      </c>
      <c r="OOQ3236" s="112" t="s">
        <v>1</v>
      </c>
      <c r="OOR3236" s="112" t="s">
        <v>2</v>
      </c>
      <c r="OOS3236" s="112" t="s">
        <v>3</v>
      </c>
      <c r="OOT3236" s="112" t="s">
        <v>50</v>
      </c>
      <c r="OOU3236" s="112" t="s">
        <v>52</v>
      </c>
      <c r="OOV3236" s="112" t="s">
        <v>13</v>
      </c>
      <c r="OOW3236" s="235" t="s">
        <v>189</v>
      </c>
      <c r="OOX3236" s="112" t="s">
        <v>0</v>
      </c>
      <c r="OOY3236" s="112" t="s">
        <v>1</v>
      </c>
      <c r="OOZ3236" s="112" t="s">
        <v>2</v>
      </c>
      <c r="OPA3236" s="112" t="s">
        <v>3</v>
      </c>
      <c r="OPB3236" s="112" t="s">
        <v>50</v>
      </c>
      <c r="OPC3236" s="112" t="s">
        <v>52</v>
      </c>
      <c r="OPD3236" s="112" t="s">
        <v>13</v>
      </c>
      <c r="OPE3236" s="235" t="s">
        <v>189</v>
      </c>
      <c r="OPF3236" s="112" t="s">
        <v>0</v>
      </c>
      <c r="OPG3236" s="112" t="s">
        <v>1</v>
      </c>
      <c r="OPH3236" s="112" t="s">
        <v>2</v>
      </c>
      <c r="OPI3236" s="112" t="s">
        <v>3</v>
      </c>
      <c r="OPJ3236" s="112" t="s">
        <v>50</v>
      </c>
      <c r="OPK3236" s="112" t="s">
        <v>52</v>
      </c>
      <c r="OPL3236" s="112" t="s">
        <v>13</v>
      </c>
      <c r="OPM3236" s="235" t="s">
        <v>189</v>
      </c>
      <c r="OPN3236" s="112" t="s">
        <v>0</v>
      </c>
      <c r="OPO3236" s="112" t="s">
        <v>1</v>
      </c>
      <c r="OPP3236" s="112" t="s">
        <v>2</v>
      </c>
      <c r="OPQ3236" s="112" t="s">
        <v>3</v>
      </c>
      <c r="OPR3236" s="112" t="s">
        <v>50</v>
      </c>
      <c r="OPS3236" s="112" t="s">
        <v>52</v>
      </c>
      <c r="OPT3236" s="112" t="s">
        <v>13</v>
      </c>
      <c r="OPU3236" s="235" t="s">
        <v>189</v>
      </c>
      <c r="OPV3236" s="112" t="s">
        <v>0</v>
      </c>
      <c r="OPW3236" s="112" t="s">
        <v>1</v>
      </c>
      <c r="OPX3236" s="112" t="s">
        <v>2</v>
      </c>
      <c r="OPY3236" s="112" t="s">
        <v>3</v>
      </c>
      <c r="OPZ3236" s="112" t="s">
        <v>50</v>
      </c>
      <c r="OQA3236" s="112" t="s">
        <v>52</v>
      </c>
      <c r="OQB3236" s="112" t="s">
        <v>13</v>
      </c>
      <c r="OQC3236" s="235" t="s">
        <v>189</v>
      </c>
      <c r="OQD3236" s="112" t="s">
        <v>0</v>
      </c>
      <c r="OQE3236" s="112" t="s">
        <v>1</v>
      </c>
      <c r="OQF3236" s="112" t="s">
        <v>2</v>
      </c>
      <c r="OQG3236" s="112" t="s">
        <v>3</v>
      </c>
      <c r="OQH3236" s="112" t="s">
        <v>50</v>
      </c>
      <c r="OQI3236" s="112" t="s">
        <v>52</v>
      </c>
      <c r="OQJ3236" s="112" t="s">
        <v>13</v>
      </c>
      <c r="OQK3236" s="235" t="s">
        <v>189</v>
      </c>
      <c r="OQL3236" s="112" t="s">
        <v>0</v>
      </c>
      <c r="OQM3236" s="112" t="s">
        <v>1</v>
      </c>
      <c r="OQN3236" s="112" t="s">
        <v>2</v>
      </c>
      <c r="OQO3236" s="112" t="s">
        <v>3</v>
      </c>
      <c r="OQP3236" s="112" t="s">
        <v>50</v>
      </c>
      <c r="OQQ3236" s="112" t="s">
        <v>52</v>
      </c>
      <c r="OQR3236" s="112" t="s">
        <v>13</v>
      </c>
      <c r="OQS3236" s="235" t="s">
        <v>189</v>
      </c>
      <c r="OQT3236" s="112" t="s">
        <v>0</v>
      </c>
      <c r="OQU3236" s="112" t="s">
        <v>1</v>
      </c>
      <c r="OQV3236" s="112" t="s">
        <v>2</v>
      </c>
      <c r="OQW3236" s="112" t="s">
        <v>3</v>
      </c>
      <c r="OQX3236" s="112" t="s">
        <v>50</v>
      </c>
      <c r="OQY3236" s="112" t="s">
        <v>52</v>
      </c>
      <c r="OQZ3236" s="112" t="s">
        <v>13</v>
      </c>
      <c r="ORA3236" s="235" t="s">
        <v>189</v>
      </c>
      <c r="ORB3236" s="112" t="s">
        <v>0</v>
      </c>
      <c r="ORC3236" s="112" t="s">
        <v>1</v>
      </c>
      <c r="ORD3236" s="112" t="s">
        <v>2</v>
      </c>
      <c r="ORE3236" s="112" t="s">
        <v>3</v>
      </c>
      <c r="ORF3236" s="112" t="s">
        <v>50</v>
      </c>
      <c r="ORG3236" s="112" t="s">
        <v>52</v>
      </c>
      <c r="ORH3236" s="112" t="s">
        <v>13</v>
      </c>
      <c r="ORI3236" s="235" t="s">
        <v>189</v>
      </c>
      <c r="ORJ3236" s="112" t="s">
        <v>0</v>
      </c>
      <c r="ORK3236" s="112" t="s">
        <v>1</v>
      </c>
      <c r="ORL3236" s="112" t="s">
        <v>2</v>
      </c>
      <c r="ORM3236" s="112" t="s">
        <v>3</v>
      </c>
      <c r="ORN3236" s="112" t="s">
        <v>50</v>
      </c>
      <c r="ORO3236" s="112" t="s">
        <v>52</v>
      </c>
      <c r="ORP3236" s="112" t="s">
        <v>13</v>
      </c>
      <c r="ORQ3236" s="235" t="s">
        <v>189</v>
      </c>
      <c r="ORR3236" s="112" t="s">
        <v>0</v>
      </c>
      <c r="ORS3236" s="112" t="s">
        <v>1</v>
      </c>
      <c r="ORT3236" s="112" t="s">
        <v>2</v>
      </c>
      <c r="ORU3236" s="112" t="s">
        <v>3</v>
      </c>
      <c r="ORV3236" s="112" t="s">
        <v>50</v>
      </c>
      <c r="ORW3236" s="112" t="s">
        <v>52</v>
      </c>
      <c r="ORX3236" s="112" t="s">
        <v>13</v>
      </c>
      <c r="ORY3236" s="235" t="s">
        <v>189</v>
      </c>
      <c r="ORZ3236" s="112" t="s">
        <v>0</v>
      </c>
      <c r="OSA3236" s="112" t="s">
        <v>1</v>
      </c>
      <c r="OSB3236" s="112" t="s">
        <v>2</v>
      </c>
      <c r="OSC3236" s="112" t="s">
        <v>3</v>
      </c>
      <c r="OSD3236" s="112" t="s">
        <v>50</v>
      </c>
      <c r="OSE3236" s="112" t="s">
        <v>52</v>
      </c>
      <c r="OSF3236" s="112" t="s">
        <v>13</v>
      </c>
      <c r="OSG3236" s="235" t="s">
        <v>189</v>
      </c>
      <c r="OSH3236" s="112" t="s">
        <v>0</v>
      </c>
      <c r="OSI3236" s="112" t="s">
        <v>1</v>
      </c>
      <c r="OSJ3236" s="112" t="s">
        <v>2</v>
      </c>
      <c r="OSK3236" s="112" t="s">
        <v>3</v>
      </c>
      <c r="OSL3236" s="112" t="s">
        <v>50</v>
      </c>
      <c r="OSM3236" s="112" t="s">
        <v>52</v>
      </c>
      <c r="OSN3236" s="112" t="s">
        <v>13</v>
      </c>
      <c r="OSO3236" s="235" t="s">
        <v>189</v>
      </c>
      <c r="OSP3236" s="112" t="s">
        <v>0</v>
      </c>
      <c r="OSQ3236" s="112" t="s">
        <v>1</v>
      </c>
      <c r="OSR3236" s="112" t="s">
        <v>2</v>
      </c>
      <c r="OSS3236" s="112" t="s">
        <v>3</v>
      </c>
      <c r="OST3236" s="112" t="s">
        <v>50</v>
      </c>
      <c r="OSU3236" s="112" t="s">
        <v>52</v>
      </c>
      <c r="OSV3236" s="112" t="s">
        <v>13</v>
      </c>
      <c r="OSW3236" s="235" t="s">
        <v>189</v>
      </c>
      <c r="OSX3236" s="112" t="s">
        <v>0</v>
      </c>
      <c r="OSY3236" s="112" t="s">
        <v>1</v>
      </c>
      <c r="OSZ3236" s="112" t="s">
        <v>2</v>
      </c>
      <c r="OTA3236" s="112" t="s">
        <v>3</v>
      </c>
      <c r="OTB3236" s="112" t="s">
        <v>50</v>
      </c>
      <c r="OTC3236" s="112" t="s">
        <v>52</v>
      </c>
      <c r="OTD3236" s="112" t="s">
        <v>13</v>
      </c>
      <c r="OTE3236" s="235" t="s">
        <v>189</v>
      </c>
      <c r="OTF3236" s="112" t="s">
        <v>0</v>
      </c>
      <c r="OTG3236" s="112" t="s">
        <v>1</v>
      </c>
      <c r="OTH3236" s="112" t="s">
        <v>2</v>
      </c>
      <c r="OTI3236" s="112" t="s">
        <v>3</v>
      </c>
      <c r="OTJ3236" s="112" t="s">
        <v>50</v>
      </c>
      <c r="OTK3236" s="112" t="s">
        <v>52</v>
      </c>
      <c r="OTL3236" s="112" t="s">
        <v>13</v>
      </c>
      <c r="OTM3236" s="235" t="s">
        <v>189</v>
      </c>
      <c r="OTN3236" s="112" t="s">
        <v>0</v>
      </c>
      <c r="OTO3236" s="112" t="s">
        <v>1</v>
      </c>
      <c r="OTP3236" s="112" t="s">
        <v>2</v>
      </c>
      <c r="OTQ3236" s="112" t="s">
        <v>3</v>
      </c>
      <c r="OTR3236" s="112" t="s">
        <v>50</v>
      </c>
      <c r="OTS3236" s="112" t="s">
        <v>52</v>
      </c>
      <c r="OTT3236" s="112" t="s">
        <v>13</v>
      </c>
      <c r="OTU3236" s="235" t="s">
        <v>189</v>
      </c>
      <c r="OTV3236" s="112" t="s">
        <v>0</v>
      </c>
      <c r="OTW3236" s="112" t="s">
        <v>1</v>
      </c>
      <c r="OTX3236" s="112" t="s">
        <v>2</v>
      </c>
      <c r="OTY3236" s="112" t="s">
        <v>3</v>
      </c>
      <c r="OTZ3236" s="112" t="s">
        <v>50</v>
      </c>
      <c r="OUA3236" s="112" t="s">
        <v>52</v>
      </c>
      <c r="OUB3236" s="112" t="s">
        <v>13</v>
      </c>
      <c r="OUC3236" s="235" t="s">
        <v>189</v>
      </c>
      <c r="OUD3236" s="112" t="s">
        <v>0</v>
      </c>
      <c r="OUE3236" s="112" t="s">
        <v>1</v>
      </c>
      <c r="OUF3236" s="112" t="s">
        <v>2</v>
      </c>
      <c r="OUG3236" s="112" t="s">
        <v>3</v>
      </c>
      <c r="OUH3236" s="112" t="s">
        <v>50</v>
      </c>
      <c r="OUI3236" s="112" t="s">
        <v>52</v>
      </c>
      <c r="OUJ3236" s="112" t="s">
        <v>13</v>
      </c>
      <c r="OUK3236" s="235" t="s">
        <v>189</v>
      </c>
      <c r="OUL3236" s="112" t="s">
        <v>0</v>
      </c>
      <c r="OUM3236" s="112" t="s">
        <v>1</v>
      </c>
      <c r="OUN3236" s="112" t="s">
        <v>2</v>
      </c>
      <c r="OUO3236" s="112" t="s">
        <v>3</v>
      </c>
      <c r="OUP3236" s="112" t="s">
        <v>50</v>
      </c>
      <c r="OUQ3236" s="112" t="s">
        <v>52</v>
      </c>
      <c r="OUR3236" s="112" t="s">
        <v>13</v>
      </c>
      <c r="OUS3236" s="235" t="s">
        <v>189</v>
      </c>
      <c r="OUT3236" s="112" t="s">
        <v>0</v>
      </c>
      <c r="OUU3236" s="112" t="s">
        <v>1</v>
      </c>
      <c r="OUV3236" s="112" t="s">
        <v>2</v>
      </c>
      <c r="OUW3236" s="112" t="s">
        <v>3</v>
      </c>
      <c r="OUX3236" s="112" t="s">
        <v>50</v>
      </c>
      <c r="OUY3236" s="112" t="s">
        <v>52</v>
      </c>
      <c r="OUZ3236" s="112" t="s">
        <v>13</v>
      </c>
      <c r="OVA3236" s="235" t="s">
        <v>189</v>
      </c>
      <c r="OVB3236" s="112" t="s">
        <v>0</v>
      </c>
      <c r="OVC3236" s="112" t="s">
        <v>1</v>
      </c>
      <c r="OVD3236" s="112" t="s">
        <v>2</v>
      </c>
      <c r="OVE3236" s="112" t="s">
        <v>3</v>
      </c>
      <c r="OVF3236" s="112" t="s">
        <v>50</v>
      </c>
      <c r="OVG3236" s="112" t="s">
        <v>52</v>
      </c>
      <c r="OVH3236" s="112" t="s">
        <v>13</v>
      </c>
      <c r="OVI3236" s="235" t="s">
        <v>189</v>
      </c>
      <c r="OVJ3236" s="112" t="s">
        <v>0</v>
      </c>
      <c r="OVK3236" s="112" t="s">
        <v>1</v>
      </c>
      <c r="OVL3236" s="112" t="s">
        <v>2</v>
      </c>
      <c r="OVM3236" s="112" t="s">
        <v>3</v>
      </c>
      <c r="OVN3236" s="112" t="s">
        <v>50</v>
      </c>
      <c r="OVO3236" s="112" t="s">
        <v>52</v>
      </c>
      <c r="OVP3236" s="112" t="s">
        <v>13</v>
      </c>
      <c r="OVQ3236" s="235" t="s">
        <v>189</v>
      </c>
      <c r="OVR3236" s="112" t="s">
        <v>0</v>
      </c>
      <c r="OVS3236" s="112" t="s">
        <v>1</v>
      </c>
      <c r="OVT3236" s="112" t="s">
        <v>2</v>
      </c>
      <c r="OVU3236" s="112" t="s">
        <v>3</v>
      </c>
      <c r="OVV3236" s="112" t="s">
        <v>50</v>
      </c>
      <c r="OVW3236" s="112" t="s">
        <v>52</v>
      </c>
      <c r="OVX3236" s="112" t="s">
        <v>13</v>
      </c>
      <c r="OVY3236" s="235" t="s">
        <v>189</v>
      </c>
      <c r="OVZ3236" s="112" t="s">
        <v>0</v>
      </c>
      <c r="OWA3236" s="112" t="s">
        <v>1</v>
      </c>
      <c r="OWB3236" s="112" t="s">
        <v>2</v>
      </c>
      <c r="OWC3236" s="112" t="s">
        <v>3</v>
      </c>
      <c r="OWD3236" s="112" t="s">
        <v>50</v>
      </c>
      <c r="OWE3236" s="112" t="s">
        <v>52</v>
      </c>
      <c r="OWF3236" s="112" t="s">
        <v>13</v>
      </c>
      <c r="OWG3236" s="235" t="s">
        <v>189</v>
      </c>
      <c r="OWH3236" s="112" t="s">
        <v>0</v>
      </c>
      <c r="OWI3236" s="112" t="s">
        <v>1</v>
      </c>
      <c r="OWJ3236" s="112" t="s">
        <v>2</v>
      </c>
      <c r="OWK3236" s="112" t="s">
        <v>3</v>
      </c>
      <c r="OWL3236" s="112" t="s">
        <v>50</v>
      </c>
      <c r="OWM3236" s="112" t="s">
        <v>52</v>
      </c>
      <c r="OWN3236" s="112" t="s">
        <v>13</v>
      </c>
      <c r="OWO3236" s="235" t="s">
        <v>189</v>
      </c>
      <c r="OWP3236" s="112" t="s">
        <v>0</v>
      </c>
      <c r="OWQ3236" s="112" t="s">
        <v>1</v>
      </c>
      <c r="OWR3236" s="112" t="s">
        <v>2</v>
      </c>
      <c r="OWS3236" s="112" t="s">
        <v>3</v>
      </c>
      <c r="OWT3236" s="112" t="s">
        <v>50</v>
      </c>
      <c r="OWU3236" s="112" t="s">
        <v>52</v>
      </c>
      <c r="OWV3236" s="112" t="s">
        <v>13</v>
      </c>
      <c r="OWW3236" s="235" t="s">
        <v>189</v>
      </c>
      <c r="OWX3236" s="112" t="s">
        <v>0</v>
      </c>
      <c r="OWY3236" s="112" t="s">
        <v>1</v>
      </c>
      <c r="OWZ3236" s="112" t="s">
        <v>2</v>
      </c>
      <c r="OXA3236" s="112" t="s">
        <v>3</v>
      </c>
      <c r="OXB3236" s="112" t="s">
        <v>50</v>
      </c>
      <c r="OXC3236" s="112" t="s">
        <v>52</v>
      </c>
      <c r="OXD3236" s="112" t="s">
        <v>13</v>
      </c>
      <c r="OXE3236" s="235" t="s">
        <v>189</v>
      </c>
      <c r="OXF3236" s="112" t="s">
        <v>0</v>
      </c>
      <c r="OXG3236" s="112" t="s">
        <v>1</v>
      </c>
      <c r="OXH3236" s="112" t="s">
        <v>2</v>
      </c>
      <c r="OXI3236" s="112" t="s">
        <v>3</v>
      </c>
      <c r="OXJ3236" s="112" t="s">
        <v>50</v>
      </c>
      <c r="OXK3236" s="112" t="s">
        <v>52</v>
      </c>
      <c r="OXL3236" s="112" t="s">
        <v>13</v>
      </c>
      <c r="OXM3236" s="235" t="s">
        <v>189</v>
      </c>
      <c r="OXN3236" s="112" t="s">
        <v>0</v>
      </c>
      <c r="OXO3236" s="112" t="s">
        <v>1</v>
      </c>
      <c r="OXP3236" s="112" t="s">
        <v>2</v>
      </c>
      <c r="OXQ3236" s="112" t="s">
        <v>3</v>
      </c>
      <c r="OXR3236" s="112" t="s">
        <v>50</v>
      </c>
      <c r="OXS3236" s="112" t="s">
        <v>52</v>
      </c>
      <c r="OXT3236" s="112" t="s">
        <v>13</v>
      </c>
      <c r="OXU3236" s="235" t="s">
        <v>189</v>
      </c>
      <c r="OXV3236" s="112" t="s">
        <v>0</v>
      </c>
      <c r="OXW3236" s="112" t="s">
        <v>1</v>
      </c>
      <c r="OXX3236" s="112" t="s">
        <v>2</v>
      </c>
      <c r="OXY3236" s="112" t="s">
        <v>3</v>
      </c>
      <c r="OXZ3236" s="112" t="s">
        <v>50</v>
      </c>
      <c r="OYA3236" s="112" t="s">
        <v>52</v>
      </c>
      <c r="OYB3236" s="112" t="s">
        <v>13</v>
      </c>
      <c r="OYC3236" s="235" t="s">
        <v>189</v>
      </c>
      <c r="OYD3236" s="112" t="s">
        <v>0</v>
      </c>
      <c r="OYE3236" s="112" t="s">
        <v>1</v>
      </c>
      <c r="OYF3236" s="112" t="s">
        <v>2</v>
      </c>
      <c r="OYG3236" s="112" t="s">
        <v>3</v>
      </c>
      <c r="OYH3236" s="112" t="s">
        <v>50</v>
      </c>
      <c r="OYI3236" s="112" t="s">
        <v>52</v>
      </c>
      <c r="OYJ3236" s="112" t="s">
        <v>13</v>
      </c>
      <c r="OYK3236" s="235" t="s">
        <v>189</v>
      </c>
      <c r="OYL3236" s="112" t="s">
        <v>0</v>
      </c>
      <c r="OYM3236" s="112" t="s">
        <v>1</v>
      </c>
      <c r="OYN3236" s="112" t="s">
        <v>2</v>
      </c>
      <c r="OYO3236" s="112" t="s">
        <v>3</v>
      </c>
      <c r="OYP3236" s="112" t="s">
        <v>50</v>
      </c>
      <c r="OYQ3236" s="112" t="s">
        <v>52</v>
      </c>
      <c r="OYR3236" s="112" t="s">
        <v>13</v>
      </c>
      <c r="OYS3236" s="235" t="s">
        <v>189</v>
      </c>
      <c r="OYT3236" s="112" t="s">
        <v>0</v>
      </c>
      <c r="OYU3236" s="112" t="s">
        <v>1</v>
      </c>
      <c r="OYV3236" s="112" t="s">
        <v>2</v>
      </c>
      <c r="OYW3236" s="112" t="s">
        <v>3</v>
      </c>
      <c r="OYX3236" s="112" t="s">
        <v>50</v>
      </c>
      <c r="OYY3236" s="112" t="s">
        <v>52</v>
      </c>
      <c r="OYZ3236" s="112" t="s">
        <v>13</v>
      </c>
      <c r="OZA3236" s="235" t="s">
        <v>189</v>
      </c>
      <c r="OZB3236" s="112" t="s">
        <v>0</v>
      </c>
      <c r="OZC3236" s="112" t="s">
        <v>1</v>
      </c>
      <c r="OZD3236" s="112" t="s">
        <v>2</v>
      </c>
      <c r="OZE3236" s="112" t="s">
        <v>3</v>
      </c>
      <c r="OZF3236" s="112" t="s">
        <v>50</v>
      </c>
      <c r="OZG3236" s="112" t="s">
        <v>52</v>
      </c>
      <c r="OZH3236" s="112" t="s">
        <v>13</v>
      </c>
      <c r="OZI3236" s="235" t="s">
        <v>189</v>
      </c>
      <c r="OZJ3236" s="112" t="s">
        <v>0</v>
      </c>
      <c r="OZK3236" s="112" t="s">
        <v>1</v>
      </c>
      <c r="OZL3236" s="112" t="s">
        <v>2</v>
      </c>
      <c r="OZM3236" s="112" t="s">
        <v>3</v>
      </c>
      <c r="OZN3236" s="112" t="s">
        <v>50</v>
      </c>
      <c r="OZO3236" s="112" t="s">
        <v>52</v>
      </c>
      <c r="OZP3236" s="112" t="s">
        <v>13</v>
      </c>
      <c r="OZQ3236" s="235" t="s">
        <v>189</v>
      </c>
      <c r="OZR3236" s="112" t="s">
        <v>0</v>
      </c>
      <c r="OZS3236" s="112" t="s">
        <v>1</v>
      </c>
      <c r="OZT3236" s="112" t="s">
        <v>2</v>
      </c>
      <c r="OZU3236" s="112" t="s">
        <v>3</v>
      </c>
      <c r="OZV3236" s="112" t="s">
        <v>50</v>
      </c>
      <c r="OZW3236" s="112" t="s">
        <v>52</v>
      </c>
      <c r="OZX3236" s="112" t="s">
        <v>13</v>
      </c>
      <c r="OZY3236" s="235" t="s">
        <v>189</v>
      </c>
      <c r="OZZ3236" s="112" t="s">
        <v>0</v>
      </c>
      <c r="PAA3236" s="112" t="s">
        <v>1</v>
      </c>
      <c r="PAB3236" s="112" t="s">
        <v>2</v>
      </c>
      <c r="PAC3236" s="112" t="s">
        <v>3</v>
      </c>
      <c r="PAD3236" s="112" t="s">
        <v>50</v>
      </c>
      <c r="PAE3236" s="112" t="s">
        <v>52</v>
      </c>
      <c r="PAF3236" s="112" t="s">
        <v>13</v>
      </c>
      <c r="PAG3236" s="235" t="s">
        <v>189</v>
      </c>
      <c r="PAH3236" s="112" t="s">
        <v>0</v>
      </c>
      <c r="PAI3236" s="112" t="s">
        <v>1</v>
      </c>
      <c r="PAJ3236" s="112" t="s">
        <v>2</v>
      </c>
      <c r="PAK3236" s="112" t="s">
        <v>3</v>
      </c>
      <c r="PAL3236" s="112" t="s">
        <v>50</v>
      </c>
      <c r="PAM3236" s="112" t="s">
        <v>52</v>
      </c>
      <c r="PAN3236" s="112" t="s">
        <v>13</v>
      </c>
      <c r="PAO3236" s="235" t="s">
        <v>189</v>
      </c>
      <c r="PAP3236" s="112" t="s">
        <v>0</v>
      </c>
      <c r="PAQ3236" s="112" t="s">
        <v>1</v>
      </c>
      <c r="PAR3236" s="112" t="s">
        <v>2</v>
      </c>
      <c r="PAS3236" s="112" t="s">
        <v>3</v>
      </c>
      <c r="PAT3236" s="112" t="s">
        <v>50</v>
      </c>
      <c r="PAU3236" s="112" t="s">
        <v>52</v>
      </c>
      <c r="PAV3236" s="112" t="s">
        <v>13</v>
      </c>
      <c r="PAW3236" s="235" t="s">
        <v>189</v>
      </c>
      <c r="PAX3236" s="112" t="s">
        <v>0</v>
      </c>
      <c r="PAY3236" s="112" t="s">
        <v>1</v>
      </c>
      <c r="PAZ3236" s="112" t="s">
        <v>2</v>
      </c>
      <c r="PBA3236" s="112" t="s">
        <v>3</v>
      </c>
      <c r="PBB3236" s="112" t="s">
        <v>50</v>
      </c>
      <c r="PBC3236" s="112" t="s">
        <v>52</v>
      </c>
      <c r="PBD3236" s="112" t="s">
        <v>13</v>
      </c>
      <c r="PBE3236" s="235" t="s">
        <v>189</v>
      </c>
      <c r="PBF3236" s="112" t="s">
        <v>0</v>
      </c>
      <c r="PBG3236" s="112" t="s">
        <v>1</v>
      </c>
      <c r="PBH3236" s="112" t="s">
        <v>2</v>
      </c>
      <c r="PBI3236" s="112" t="s">
        <v>3</v>
      </c>
      <c r="PBJ3236" s="112" t="s">
        <v>50</v>
      </c>
      <c r="PBK3236" s="112" t="s">
        <v>52</v>
      </c>
      <c r="PBL3236" s="112" t="s">
        <v>13</v>
      </c>
      <c r="PBM3236" s="235" t="s">
        <v>189</v>
      </c>
      <c r="PBN3236" s="112" t="s">
        <v>0</v>
      </c>
      <c r="PBO3236" s="112" t="s">
        <v>1</v>
      </c>
      <c r="PBP3236" s="112" t="s">
        <v>2</v>
      </c>
      <c r="PBQ3236" s="112" t="s">
        <v>3</v>
      </c>
      <c r="PBR3236" s="112" t="s">
        <v>50</v>
      </c>
      <c r="PBS3236" s="112" t="s">
        <v>52</v>
      </c>
      <c r="PBT3236" s="112" t="s">
        <v>13</v>
      </c>
      <c r="PBU3236" s="235" t="s">
        <v>189</v>
      </c>
      <c r="PBV3236" s="112" t="s">
        <v>0</v>
      </c>
      <c r="PBW3236" s="112" t="s">
        <v>1</v>
      </c>
      <c r="PBX3236" s="112" t="s">
        <v>2</v>
      </c>
      <c r="PBY3236" s="112" t="s">
        <v>3</v>
      </c>
      <c r="PBZ3236" s="112" t="s">
        <v>50</v>
      </c>
      <c r="PCA3236" s="112" t="s">
        <v>52</v>
      </c>
      <c r="PCB3236" s="112" t="s">
        <v>13</v>
      </c>
      <c r="PCC3236" s="235" t="s">
        <v>189</v>
      </c>
      <c r="PCD3236" s="112" t="s">
        <v>0</v>
      </c>
      <c r="PCE3236" s="112" t="s">
        <v>1</v>
      </c>
      <c r="PCF3236" s="112" t="s">
        <v>2</v>
      </c>
      <c r="PCG3236" s="112" t="s">
        <v>3</v>
      </c>
      <c r="PCH3236" s="112" t="s">
        <v>50</v>
      </c>
      <c r="PCI3236" s="112" t="s">
        <v>52</v>
      </c>
      <c r="PCJ3236" s="112" t="s">
        <v>13</v>
      </c>
      <c r="PCK3236" s="235" t="s">
        <v>189</v>
      </c>
      <c r="PCL3236" s="112" t="s">
        <v>0</v>
      </c>
      <c r="PCM3236" s="112" t="s">
        <v>1</v>
      </c>
      <c r="PCN3236" s="112" t="s">
        <v>2</v>
      </c>
      <c r="PCO3236" s="112" t="s">
        <v>3</v>
      </c>
      <c r="PCP3236" s="112" t="s">
        <v>50</v>
      </c>
      <c r="PCQ3236" s="112" t="s">
        <v>52</v>
      </c>
      <c r="PCR3236" s="112" t="s">
        <v>13</v>
      </c>
      <c r="PCS3236" s="235" t="s">
        <v>189</v>
      </c>
      <c r="PCT3236" s="112" t="s">
        <v>0</v>
      </c>
      <c r="PCU3236" s="112" t="s">
        <v>1</v>
      </c>
      <c r="PCV3236" s="112" t="s">
        <v>2</v>
      </c>
      <c r="PCW3236" s="112" t="s">
        <v>3</v>
      </c>
      <c r="PCX3236" s="112" t="s">
        <v>50</v>
      </c>
      <c r="PCY3236" s="112" t="s">
        <v>52</v>
      </c>
      <c r="PCZ3236" s="112" t="s">
        <v>13</v>
      </c>
      <c r="PDA3236" s="235" t="s">
        <v>189</v>
      </c>
      <c r="PDB3236" s="112" t="s">
        <v>0</v>
      </c>
      <c r="PDC3236" s="112" t="s">
        <v>1</v>
      </c>
      <c r="PDD3236" s="112" t="s">
        <v>2</v>
      </c>
      <c r="PDE3236" s="112" t="s">
        <v>3</v>
      </c>
      <c r="PDF3236" s="112" t="s">
        <v>50</v>
      </c>
      <c r="PDG3236" s="112" t="s">
        <v>52</v>
      </c>
      <c r="PDH3236" s="112" t="s">
        <v>13</v>
      </c>
      <c r="PDI3236" s="235" t="s">
        <v>189</v>
      </c>
      <c r="PDJ3236" s="112" t="s">
        <v>0</v>
      </c>
      <c r="PDK3236" s="112" t="s">
        <v>1</v>
      </c>
      <c r="PDL3236" s="112" t="s">
        <v>2</v>
      </c>
      <c r="PDM3236" s="112" t="s">
        <v>3</v>
      </c>
      <c r="PDN3236" s="112" t="s">
        <v>50</v>
      </c>
      <c r="PDO3236" s="112" t="s">
        <v>52</v>
      </c>
      <c r="PDP3236" s="112" t="s">
        <v>13</v>
      </c>
      <c r="PDQ3236" s="235" t="s">
        <v>189</v>
      </c>
      <c r="PDR3236" s="112" t="s">
        <v>0</v>
      </c>
      <c r="PDS3236" s="112" t="s">
        <v>1</v>
      </c>
      <c r="PDT3236" s="112" t="s">
        <v>2</v>
      </c>
      <c r="PDU3236" s="112" t="s">
        <v>3</v>
      </c>
      <c r="PDV3236" s="112" t="s">
        <v>50</v>
      </c>
      <c r="PDW3236" s="112" t="s">
        <v>52</v>
      </c>
      <c r="PDX3236" s="112" t="s">
        <v>13</v>
      </c>
      <c r="PDY3236" s="235" t="s">
        <v>189</v>
      </c>
      <c r="PDZ3236" s="112" t="s">
        <v>0</v>
      </c>
      <c r="PEA3236" s="112" t="s">
        <v>1</v>
      </c>
      <c r="PEB3236" s="112" t="s">
        <v>2</v>
      </c>
      <c r="PEC3236" s="112" t="s">
        <v>3</v>
      </c>
      <c r="PED3236" s="112" t="s">
        <v>50</v>
      </c>
      <c r="PEE3236" s="112" t="s">
        <v>52</v>
      </c>
      <c r="PEF3236" s="112" t="s">
        <v>13</v>
      </c>
      <c r="PEG3236" s="235" t="s">
        <v>189</v>
      </c>
      <c r="PEH3236" s="112" t="s">
        <v>0</v>
      </c>
      <c r="PEI3236" s="112" t="s">
        <v>1</v>
      </c>
      <c r="PEJ3236" s="112" t="s">
        <v>2</v>
      </c>
      <c r="PEK3236" s="112" t="s">
        <v>3</v>
      </c>
      <c r="PEL3236" s="112" t="s">
        <v>50</v>
      </c>
      <c r="PEM3236" s="112" t="s">
        <v>52</v>
      </c>
      <c r="PEN3236" s="112" t="s">
        <v>13</v>
      </c>
      <c r="PEO3236" s="235" t="s">
        <v>189</v>
      </c>
      <c r="PEP3236" s="112" t="s">
        <v>0</v>
      </c>
      <c r="PEQ3236" s="112" t="s">
        <v>1</v>
      </c>
      <c r="PER3236" s="112" t="s">
        <v>2</v>
      </c>
      <c r="PES3236" s="112" t="s">
        <v>3</v>
      </c>
      <c r="PET3236" s="112" t="s">
        <v>50</v>
      </c>
      <c r="PEU3236" s="112" t="s">
        <v>52</v>
      </c>
      <c r="PEV3236" s="112" t="s">
        <v>13</v>
      </c>
      <c r="PEW3236" s="235" t="s">
        <v>189</v>
      </c>
      <c r="PEX3236" s="112" t="s">
        <v>0</v>
      </c>
      <c r="PEY3236" s="112" t="s">
        <v>1</v>
      </c>
      <c r="PEZ3236" s="112" t="s">
        <v>2</v>
      </c>
      <c r="PFA3236" s="112" t="s">
        <v>3</v>
      </c>
      <c r="PFB3236" s="112" t="s">
        <v>50</v>
      </c>
      <c r="PFC3236" s="112" t="s">
        <v>52</v>
      </c>
      <c r="PFD3236" s="112" t="s">
        <v>13</v>
      </c>
      <c r="PFE3236" s="235" t="s">
        <v>189</v>
      </c>
      <c r="PFF3236" s="112" t="s">
        <v>0</v>
      </c>
      <c r="PFG3236" s="112" t="s">
        <v>1</v>
      </c>
      <c r="PFH3236" s="112" t="s">
        <v>2</v>
      </c>
      <c r="PFI3236" s="112" t="s">
        <v>3</v>
      </c>
      <c r="PFJ3236" s="112" t="s">
        <v>50</v>
      </c>
      <c r="PFK3236" s="112" t="s">
        <v>52</v>
      </c>
      <c r="PFL3236" s="112" t="s">
        <v>13</v>
      </c>
      <c r="PFM3236" s="235" t="s">
        <v>189</v>
      </c>
      <c r="PFN3236" s="112" t="s">
        <v>0</v>
      </c>
      <c r="PFO3236" s="112" t="s">
        <v>1</v>
      </c>
      <c r="PFP3236" s="112" t="s">
        <v>2</v>
      </c>
      <c r="PFQ3236" s="112" t="s">
        <v>3</v>
      </c>
      <c r="PFR3236" s="112" t="s">
        <v>50</v>
      </c>
      <c r="PFS3236" s="112" t="s">
        <v>52</v>
      </c>
      <c r="PFT3236" s="112" t="s">
        <v>13</v>
      </c>
      <c r="PFU3236" s="235" t="s">
        <v>189</v>
      </c>
      <c r="PFV3236" s="112" t="s">
        <v>0</v>
      </c>
      <c r="PFW3236" s="112" t="s">
        <v>1</v>
      </c>
      <c r="PFX3236" s="112" t="s">
        <v>2</v>
      </c>
      <c r="PFY3236" s="112" t="s">
        <v>3</v>
      </c>
      <c r="PFZ3236" s="112" t="s">
        <v>50</v>
      </c>
      <c r="PGA3236" s="112" t="s">
        <v>52</v>
      </c>
      <c r="PGB3236" s="112" t="s">
        <v>13</v>
      </c>
      <c r="PGC3236" s="235" t="s">
        <v>189</v>
      </c>
      <c r="PGD3236" s="112" t="s">
        <v>0</v>
      </c>
      <c r="PGE3236" s="112" t="s">
        <v>1</v>
      </c>
      <c r="PGF3236" s="112" t="s">
        <v>2</v>
      </c>
      <c r="PGG3236" s="112" t="s">
        <v>3</v>
      </c>
      <c r="PGH3236" s="112" t="s">
        <v>50</v>
      </c>
      <c r="PGI3236" s="112" t="s">
        <v>52</v>
      </c>
      <c r="PGJ3236" s="112" t="s">
        <v>13</v>
      </c>
      <c r="PGK3236" s="235" t="s">
        <v>189</v>
      </c>
      <c r="PGL3236" s="112" t="s">
        <v>0</v>
      </c>
      <c r="PGM3236" s="112" t="s">
        <v>1</v>
      </c>
      <c r="PGN3236" s="112" t="s">
        <v>2</v>
      </c>
      <c r="PGO3236" s="112" t="s">
        <v>3</v>
      </c>
      <c r="PGP3236" s="112" t="s">
        <v>50</v>
      </c>
      <c r="PGQ3236" s="112" t="s">
        <v>52</v>
      </c>
      <c r="PGR3236" s="112" t="s">
        <v>13</v>
      </c>
      <c r="PGS3236" s="235" t="s">
        <v>189</v>
      </c>
      <c r="PGT3236" s="112" t="s">
        <v>0</v>
      </c>
      <c r="PGU3236" s="112" t="s">
        <v>1</v>
      </c>
      <c r="PGV3236" s="112" t="s">
        <v>2</v>
      </c>
      <c r="PGW3236" s="112" t="s">
        <v>3</v>
      </c>
      <c r="PGX3236" s="112" t="s">
        <v>50</v>
      </c>
      <c r="PGY3236" s="112" t="s">
        <v>52</v>
      </c>
      <c r="PGZ3236" s="112" t="s">
        <v>13</v>
      </c>
      <c r="PHA3236" s="235" t="s">
        <v>189</v>
      </c>
      <c r="PHB3236" s="112" t="s">
        <v>0</v>
      </c>
      <c r="PHC3236" s="112" t="s">
        <v>1</v>
      </c>
      <c r="PHD3236" s="112" t="s">
        <v>2</v>
      </c>
      <c r="PHE3236" s="112" t="s">
        <v>3</v>
      </c>
      <c r="PHF3236" s="112" t="s">
        <v>50</v>
      </c>
      <c r="PHG3236" s="112" t="s">
        <v>52</v>
      </c>
      <c r="PHH3236" s="112" t="s">
        <v>13</v>
      </c>
      <c r="PHI3236" s="235" t="s">
        <v>189</v>
      </c>
      <c r="PHJ3236" s="112" t="s">
        <v>0</v>
      </c>
      <c r="PHK3236" s="112" t="s">
        <v>1</v>
      </c>
      <c r="PHL3236" s="112" t="s">
        <v>2</v>
      </c>
      <c r="PHM3236" s="112" t="s">
        <v>3</v>
      </c>
      <c r="PHN3236" s="112" t="s">
        <v>50</v>
      </c>
      <c r="PHO3236" s="112" t="s">
        <v>52</v>
      </c>
      <c r="PHP3236" s="112" t="s">
        <v>13</v>
      </c>
      <c r="PHQ3236" s="235" t="s">
        <v>189</v>
      </c>
      <c r="PHR3236" s="112" t="s">
        <v>0</v>
      </c>
      <c r="PHS3236" s="112" t="s">
        <v>1</v>
      </c>
      <c r="PHT3236" s="112" t="s">
        <v>2</v>
      </c>
      <c r="PHU3236" s="112" t="s">
        <v>3</v>
      </c>
      <c r="PHV3236" s="112" t="s">
        <v>50</v>
      </c>
      <c r="PHW3236" s="112" t="s">
        <v>52</v>
      </c>
      <c r="PHX3236" s="112" t="s">
        <v>13</v>
      </c>
      <c r="PHY3236" s="235" t="s">
        <v>189</v>
      </c>
      <c r="PHZ3236" s="112" t="s">
        <v>0</v>
      </c>
      <c r="PIA3236" s="112" t="s">
        <v>1</v>
      </c>
      <c r="PIB3236" s="112" t="s">
        <v>2</v>
      </c>
      <c r="PIC3236" s="112" t="s">
        <v>3</v>
      </c>
      <c r="PID3236" s="112" t="s">
        <v>50</v>
      </c>
      <c r="PIE3236" s="112" t="s">
        <v>52</v>
      </c>
      <c r="PIF3236" s="112" t="s">
        <v>13</v>
      </c>
      <c r="PIG3236" s="235" t="s">
        <v>189</v>
      </c>
      <c r="PIH3236" s="112" t="s">
        <v>0</v>
      </c>
      <c r="PII3236" s="112" t="s">
        <v>1</v>
      </c>
      <c r="PIJ3236" s="112" t="s">
        <v>2</v>
      </c>
      <c r="PIK3236" s="112" t="s">
        <v>3</v>
      </c>
      <c r="PIL3236" s="112" t="s">
        <v>50</v>
      </c>
      <c r="PIM3236" s="112" t="s">
        <v>52</v>
      </c>
      <c r="PIN3236" s="112" t="s">
        <v>13</v>
      </c>
      <c r="PIO3236" s="235" t="s">
        <v>189</v>
      </c>
      <c r="PIP3236" s="112" t="s">
        <v>0</v>
      </c>
      <c r="PIQ3236" s="112" t="s">
        <v>1</v>
      </c>
      <c r="PIR3236" s="112" t="s">
        <v>2</v>
      </c>
      <c r="PIS3236" s="112" t="s">
        <v>3</v>
      </c>
      <c r="PIT3236" s="112" t="s">
        <v>50</v>
      </c>
      <c r="PIU3236" s="112" t="s">
        <v>52</v>
      </c>
      <c r="PIV3236" s="112" t="s">
        <v>13</v>
      </c>
      <c r="PIW3236" s="235" t="s">
        <v>189</v>
      </c>
      <c r="PIX3236" s="112" t="s">
        <v>0</v>
      </c>
      <c r="PIY3236" s="112" t="s">
        <v>1</v>
      </c>
      <c r="PIZ3236" s="112" t="s">
        <v>2</v>
      </c>
      <c r="PJA3236" s="112" t="s">
        <v>3</v>
      </c>
      <c r="PJB3236" s="112" t="s">
        <v>50</v>
      </c>
      <c r="PJC3236" s="112" t="s">
        <v>52</v>
      </c>
      <c r="PJD3236" s="112" t="s">
        <v>13</v>
      </c>
      <c r="PJE3236" s="235" t="s">
        <v>189</v>
      </c>
      <c r="PJF3236" s="112" t="s">
        <v>0</v>
      </c>
      <c r="PJG3236" s="112" t="s">
        <v>1</v>
      </c>
      <c r="PJH3236" s="112" t="s">
        <v>2</v>
      </c>
      <c r="PJI3236" s="112" t="s">
        <v>3</v>
      </c>
      <c r="PJJ3236" s="112" t="s">
        <v>50</v>
      </c>
      <c r="PJK3236" s="112" t="s">
        <v>52</v>
      </c>
      <c r="PJL3236" s="112" t="s">
        <v>13</v>
      </c>
      <c r="PJM3236" s="235" t="s">
        <v>189</v>
      </c>
      <c r="PJN3236" s="112" t="s">
        <v>0</v>
      </c>
      <c r="PJO3236" s="112" t="s">
        <v>1</v>
      </c>
      <c r="PJP3236" s="112" t="s">
        <v>2</v>
      </c>
      <c r="PJQ3236" s="112" t="s">
        <v>3</v>
      </c>
      <c r="PJR3236" s="112" t="s">
        <v>50</v>
      </c>
      <c r="PJS3236" s="112" t="s">
        <v>52</v>
      </c>
      <c r="PJT3236" s="112" t="s">
        <v>13</v>
      </c>
      <c r="PJU3236" s="235" t="s">
        <v>189</v>
      </c>
      <c r="PJV3236" s="112" t="s">
        <v>0</v>
      </c>
      <c r="PJW3236" s="112" t="s">
        <v>1</v>
      </c>
      <c r="PJX3236" s="112" t="s">
        <v>2</v>
      </c>
      <c r="PJY3236" s="112" t="s">
        <v>3</v>
      </c>
      <c r="PJZ3236" s="112" t="s">
        <v>50</v>
      </c>
      <c r="PKA3236" s="112" t="s">
        <v>52</v>
      </c>
      <c r="PKB3236" s="112" t="s">
        <v>13</v>
      </c>
      <c r="PKC3236" s="235" t="s">
        <v>189</v>
      </c>
      <c r="PKD3236" s="112" t="s">
        <v>0</v>
      </c>
      <c r="PKE3236" s="112" t="s">
        <v>1</v>
      </c>
      <c r="PKF3236" s="112" t="s">
        <v>2</v>
      </c>
      <c r="PKG3236" s="112" t="s">
        <v>3</v>
      </c>
      <c r="PKH3236" s="112" t="s">
        <v>50</v>
      </c>
      <c r="PKI3236" s="112" t="s">
        <v>52</v>
      </c>
      <c r="PKJ3236" s="112" t="s">
        <v>13</v>
      </c>
      <c r="PKK3236" s="235" t="s">
        <v>189</v>
      </c>
      <c r="PKL3236" s="112" t="s">
        <v>0</v>
      </c>
      <c r="PKM3236" s="112" t="s">
        <v>1</v>
      </c>
      <c r="PKN3236" s="112" t="s">
        <v>2</v>
      </c>
      <c r="PKO3236" s="112" t="s">
        <v>3</v>
      </c>
      <c r="PKP3236" s="112" t="s">
        <v>50</v>
      </c>
      <c r="PKQ3236" s="112" t="s">
        <v>52</v>
      </c>
      <c r="PKR3236" s="112" t="s">
        <v>13</v>
      </c>
      <c r="PKS3236" s="235" t="s">
        <v>189</v>
      </c>
      <c r="PKT3236" s="112" t="s">
        <v>0</v>
      </c>
      <c r="PKU3236" s="112" t="s">
        <v>1</v>
      </c>
      <c r="PKV3236" s="112" t="s">
        <v>2</v>
      </c>
      <c r="PKW3236" s="112" t="s">
        <v>3</v>
      </c>
      <c r="PKX3236" s="112" t="s">
        <v>50</v>
      </c>
      <c r="PKY3236" s="112" t="s">
        <v>52</v>
      </c>
      <c r="PKZ3236" s="112" t="s">
        <v>13</v>
      </c>
      <c r="PLA3236" s="235" t="s">
        <v>189</v>
      </c>
      <c r="PLB3236" s="112" t="s">
        <v>0</v>
      </c>
      <c r="PLC3236" s="112" t="s">
        <v>1</v>
      </c>
      <c r="PLD3236" s="112" t="s">
        <v>2</v>
      </c>
      <c r="PLE3236" s="112" t="s">
        <v>3</v>
      </c>
      <c r="PLF3236" s="112" t="s">
        <v>50</v>
      </c>
      <c r="PLG3236" s="112" t="s">
        <v>52</v>
      </c>
      <c r="PLH3236" s="112" t="s">
        <v>13</v>
      </c>
      <c r="PLI3236" s="235" t="s">
        <v>189</v>
      </c>
      <c r="PLJ3236" s="112" t="s">
        <v>0</v>
      </c>
      <c r="PLK3236" s="112" t="s">
        <v>1</v>
      </c>
      <c r="PLL3236" s="112" t="s">
        <v>2</v>
      </c>
      <c r="PLM3236" s="112" t="s">
        <v>3</v>
      </c>
      <c r="PLN3236" s="112" t="s">
        <v>50</v>
      </c>
      <c r="PLO3236" s="112" t="s">
        <v>52</v>
      </c>
      <c r="PLP3236" s="112" t="s">
        <v>13</v>
      </c>
      <c r="PLQ3236" s="235" t="s">
        <v>189</v>
      </c>
      <c r="PLR3236" s="112" t="s">
        <v>0</v>
      </c>
      <c r="PLS3236" s="112" t="s">
        <v>1</v>
      </c>
      <c r="PLT3236" s="112" t="s">
        <v>2</v>
      </c>
      <c r="PLU3236" s="112" t="s">
        <v>3</v>
      </c>
      <c r="PLV3236" s="112" t="s">
        <v>50</v>
      </c>
      <c r="PLW3236" s="112" t="s">
        <v>52</v>
      </c>
      <c r="PLX3236" s="112" t="s">
        <v>13</v>
      </c>
      <c r="PLY3236" s="235" t="s">
        <v>189</v>
      </c>
      <c r="PLZ3236" s="112" t="s">
        <v>0</v>
      </c>
      <c r="PMA3236" s="112" t="s">
        <v>1</v>
      </c>
      <c r="PMB3236" s="112" t="s">
        <v>2</v>
      </c>
      <c r="PMC3236" s="112" t="s">
        <v>3</v>
      </c>
      <c r="PMD3236" s="112" t="s">
        <v>50</v>
      </c>
      <c r="PME3236" s="112" t="s">
        <v>52</v>
      </c>
      <c r="PMF3236" s="112" t="s">
        <v>13</v>
      </c>
      <c r="PMG3236" s="235" t="s">
        <v>189</v>
      </c>
      <c r="PMH3236" s="112" t="s">
        <v>0</v>
      </c>
      <c r="PMI3236" s="112" t="s">
        <v>1</v>
      </c>
      <c r="PMJ3236" s="112" t="s">
        <v>2</v>
      </c>
      <c r="PMK3236" s="112" t="s">
        <v>3</v>
      </c>
      <c r="PML3236" s="112" t="s">
        <v>50</v>
      </c>
      <c r="PMM3236" s="112" t="s">
        <v>52</v>
      </c>
      <c r="PMN3236" s="112" t="s">
        <v>13</v>
      </c>
      <c r="PMO3236" s="235" t="s">
        <v>189</v>
      </c>
      <c r="PMP3236" s="112" t="s">
        <v>0</v>
      </c>
      <c r="PMQ3236" s="112" t="s">
        <v>1</v>
      </c>
      <c r="PMR3236" s="112" t="s">
        <v>2</v>
      </c>
      <c r="PMS3236" s="112" t="s">
        <v>3</v>
      </c>
      <c r="PMT3236" s="112" t="s">
        <v>50</v>
      </c>
      <c r="PMU3236" s="112" t="s">
        <v>52</v>
      </c>
      <c r="PMV3236" s="112" t="s">
        <v>13</v>
      </c>
      <c r="PMW3236" s="235" t="s">
        <v>189</v>
      </c>
      <c r="PMX3236" s="112" t="s">
        <v>0</v>
      </c>
      <c r="PMY3236" s="112" t="s">
        <v>1</v>
      </c>
      <c r="PMZ3236" s="112" t="s">
        <v>2</v>
      </c>
      <c r="PNA3236" s="112" t="s">
        <v>3</v>
      </c>
      <c r="PNB3236" s="112" t="s">
        <v>50</v>
      </c>
      <c r="PNC3236" s="112" t="s">
        <v>52</v>
      </c>
      <c r="PND3236" s="112" t="s">
        <v>13</v>
      </c>
      <c r="PNE3236" s="235" t="s">
        <v>189</v>
      </c>
      <c r="PNF3236" s="112" t="s">
        <v>0</v>
      </c>
      <c r="PNG3236" s="112" t="s">
        <v>1</v>
      </c>
      <c r="PNH3236" s="112" t="s">
        <v>2</v>
      </c>
      <c r="PNI3236" s="112" t="s">
        <v>3</v>
      </c>
      <c r="PNJ3236" s="112" t="s">
        <v>50</v>
      </c>
      <c r="PNK3236" s="112" t="s">
        <v>52</v>
      </c>
      <c r="PNL3236" s="112" t="s">
        <v>13</v>
      </c>
      <c r="PNM3236" s="235" t="s">
        <v>189</v>
      </c>
      <c r="PNN3236" s="112" t="s">
        <v>0</v>
      </c>
      <c r="PNO3236" s="112" t="s">
        <v>1</v>
      </c>
      <c r="PNP3236" s="112" t="s">
        <v>2</v>
      </c>
      <c r="PNQ3236" s="112" t="s">
        <v>3</v>
      </c>
      <c r="PNR3236" s="112" t="s">
        <v>50</v>
      </c>
      <c r="PNS3236" s="112" t="s">
        <v>52</v>
      </c>
      <c r="PNT3236" s="112" t="s">
        <v>13</v>
      </c>
      <c r="PNU3236" s="235" t="s">
        <v>189</v>
      </c>
      <c r="PNV3236" s="112" t="s">
        <v>0</v>
      </c>
      <c r="PNW3236" s="112" t="s">
        <v>1</v>
      </c>
      <c r="PNX3236" s="112" t="s">
        <v>2</v>
      </c>
      <c r="PNY3236" s="112" t="s">
        <v>3</v>
      </c>
      <c r="PNZ3236" s="112" t="s">
        <v>50</v>
      </c>
      <c r="POA3236" s="112" t="s">
        <v>52</v>
      </c>
      <c r="POB3236" s="112" t="s">
        <v>13</v>
      </c>
      <c r="POC3236" s="235" t="s">
        <v>189</v>
      </c>
      <c r="POD3236" s="112" t="s">
        <v>0</v>
      </c>
      <c r="POE3236" s="112" t="s">
        <v>1</v>
      </c>
      <c r="POF3236" s="112" t="s">
        <v>2</v>
      </c>
      <c r="POG3236" s="112" t="s">
        <v>3</v>
      </c>
      <c r="POH3236" s="112" t="s">
        <v>50</v>
      </c>
      <c r="POI3236" s="112" t="s">
        <v>52</v>
      </c>
      <c r="POJ3236" s="112" t="s">
        <v>13</v>
      </c>
      <c r="POK3236" s="235" t="s">
        <v>189</v>
      </c>
      <c r="POL3236" s="112" t="s">
        <v>0</v>
      </c>
      <c r="POM3236" s="112" t="s">
        <v>1</v>
      </c>
      <c r="PON3236" s="112" t="s">
        <v>2</v>
      </c>
      <c r="POO3236" s="112" t="s">
        <v>3</v>
      </c>
      <c r="POP3236" s="112" t="s">
        <v>50</v>
      </c>
      <c r="POQ3236" s="112" t="s">
        <v>52</v>
      </c>
      <c r="POR3236" s="112" t="s">
        <v>13</v>
      </c>
      <c r="POS3236" s="235" t="s">
        <v>189</v>
      </c>
      <c r="POT3236" s="112" t="s">
        <v>0</v>
      </c>
      <c r="POU3236" s="112" t="s">
        <v>1</v>
      </c>
      <c r="POV3236" s="112" t="s">
        <v>2</v>
      </c>
      <c r="POW3236" s="112" t="s">
        <v>3</v>
      </c>
      <c r="POX3236" s="112" t="s">
        <v>50</v>
      </c>
      <c r="POY3236" s="112" t="s">
        <v>52</v>
      </c>
      <c r="POZ3236" s="112" t="s">
        <v>13</v>
      </c>
      <c r="PPA3236" s="235" t="s">
        <v>189</v>
      </c>
      <c r="PPB3236" s="112" t="s">
        <v>0</v>
      </c>
      <c r="PPC3236" s="112" t="s">
        <v>1</v>
      </c>
      <c r="PPD3236" s="112" t="s">
        <v>2</v>
      </c>
      <c r="PPE3236" s="112" t="s">
        <v>3</v>
      </c>
      <c r="PPF3236" s="112" t="s">
        <v>50</v>
      </c>
      <c r="PPG3236" s="112" t="s">
        <v>52</v>
      </c>
      <c r="PPH3236" s="112" t="s">
        <v>13</v>
      </c>
      <c r="PPI3236" s="235" t="s">
        <v>189</v>
      </c>
      <c r="PPJ3236" s="112" t="s">
        <v>0</v>
      </c>
      <c r="PPK3236" s="112" t="s">
        <v>1</v>
      </c>
      <c r="PPL3236" s="112" t="s">
        <v>2</v>
      </c>
      <c r="PPM3236" s="112" t="s">
        <v>3</v>
      </c>
      <c r="PPN3236" s="112" t="s">
        <v>50</v>
      </c>
      <c r="PPO3236" s="112" t="s">
        <v>52</v>
      </c>
      <c r="PPP3236" s="112" t="s">
        <v>13</v>
      </c>
      <c r="PPQ3236" s="235" t="s">
        <v>189</v>
      </c>
      <c r="PPR3236" s="112" t="s">
        <v>0</v>
      </c>
      <c r="PPS3236" s="112" t="s">
        <v>1</v>
      </c>
      <c r="PPT3236" s="112" t="s">
        <v>2</v>
      </c>
      <c r="PPU3236" s="112" t="s">
        <v>3</v>
      </c>
      <c r="PPV3236" s="112" t="s">
        <v>50</v>
      </c>
      <c r="PPW3236" s="112" t="s">
        <v>52</v>
      </c>
      <c r="PPX3236" s="112" t="s">
        <v>13</v>
      </c>
      <c r="PPY3236" s="235" t="s">
        <v>189</v>
      </c>
      <c r="PPZ3236" s="112" t="s">
        <v>0</v>
      </c>
      <c r="PQA3236" s="112" t="s">
        <v>1</v>
      </c>
      <c r="PQB3236" s="112" t="s">
        <v>2</v>
      </c>
      <c r="PQC3236" s="112" t="s">
        <v>3</v>
      </c>
      <c r="PQD3236" s="112" t="s">
        <v>50</v>
      </c>
      <c r="PQE3236" s="112" t="s">
        <v>52</v>
      </c>
      <c r="PQF3236" s="112" t="s">
        <v>13</v>
      </c>
      <c r="PQG3236" s="235" t="s">
        <v>189</v>
      </c>
      <c r="PQH3236" s="112" t="s">
        <v>0</v>
      </c>
      <c r="PQI3236" s="112" t="s">
        <v>1</v>
      </c>
      <c r="PQJ3236" s="112" t="s">
        <v>2</v>
      </c>
      <c r="PQK3236" s="112" t="s">
        <v>3</v>
      </c>
      <c r="PQL3236" s="112" t="s">
        <v>50</v>
      </c>
      <c r="PQM3236" s="112" t="s">
        <v>52</v>
      </c>
      <c r="PQN3236" s="112" t="s">
        <v>13</v>
      </c>
      <c r="PQO3236" s="235" t="s">
        <v>189</v>
      </c>
      <c r="PQP3236" s="112" t="s">
        <v>0</v>
      </c>
      <c r="PQQ3236" s="112" t="s">
        <v>1</v>
      </c>
      <c r="PQR3236" s="112" t="s">
        <v>2</v>
      </c>
      <c r="PQS3236" s="112" t="s">
        <v>3</v>
      </c>
      <c r="PQT3236" s="112" t="s">
        <v>50</v>
      </c>
      <c r="PQU3236" s="112" t="s">
        <v>52</v>
      </c>
      <c r="PQV3236" s="112" t="s">
        <v>13</v>
      </c>
      <c r="PQW3236" s="235" t="s">
        <v>189</v>
      </c>
      <c r="PQX3236" s="112" t="s">
        <v>0</v>
      </c>
      <c r="PQY3236" s="112" t="s">
        <v>1</v>
      </c>
      <c r="PQZ3236" s="112" t="s">
        <v>2</v>
      </c>
      <c r="PRA3236" s="112" t="s">
        <v>3</v>
      </c>
      <c r="PRB3236" s="112" t="s">
        <v>50</v>
      </c>
      <c r="PRC3236" s="112" t="s">
        <v>52</v>
      </c>
      <c r="PRD3236" s="112" t="s">
        <v>13</v>
      </c>
      <c r="PRE3236" s="235" t="s">
        <v>189</v>
      </c>
      <c r="PRF3236" s="112" t="s">
        <v>0</v>
      </c>
      <c r="PRG3236" s="112" t="s">
        <v>1</v>
      </c>
      <c r="PRH3236" s="112" t="s">
        <v>2</v>
      </c>
      <c r="PRI3236" s="112" t="s">
        <v>3</v>
      </c>
      <c r="PRJ3236" s="112" t="s">
        <v>50</v>
      </c>
      <c r="PRK3236" s="112" t="s">
        <v>52</v>
      </c>
      <c r="PRL3236" s="112" t="s">
        <v>13</v>
      </c>
      <c r="PRM3236" s="235" t="s">
        <v>189</v>
      </c>
      <c r="PRN3236" s="112" t="s">
        <v>0</v>
      </c>
      <c r="PRO3236" s="112" t="s">
        <v>1</v>
      </c>
      <c r="PRP3236" s="112" t="s">
        <v>2</v>
      </c>
      <c r="PRQ3236" s="112" t="s">
        <v>3</v>
      </c>
      <c r="PRR3236" s="112" t="s">
        <v>50</v>
      </c>
      <c r="PRS3236" s="112" t="s">
        <v>52</v>
      </c>
      <c r="PRT3236" s="112" t="s">
        <v>13</v>
      </c>
      <c r="PRU3236" s="235" t="s">
        <v>189</v>
      </c>
      <c r="PRV3236" s="112" t="s">
        <v>0</v>
      </c>
      <c r="PRW3236" s="112" t="s">
        <v>1</v>
      </c>
      <c r="PRX3236" s="112" t="s">
        <v>2</v>
      </c>
      <c r="PRY3236" s="112" t="s">
        <v>3</v>
      </c>
      <c r="PRZ3236" s="112" t="s">
        <v>50</v>
      </c>
      <c r="PSA3236" s="112" t="s">
        <v>52</v>
      </c>
      <c r="PSB3236" s="112" t="s">
        <v>13</v>
      </c>
      <c r="PSC3236" s="235" t="s">
        <v>189</v>
      </c>
      <c r="PSD3236" s="112" t="s">
        <v>0</v>
      </c>
      <c r="PSE3236" s="112" t="s">
        <v>1</v>
      </c>
      <c r="PSF3236" s="112" t="s">
        <v>2</v>
      </c>
      <c r="PSG3236" s="112" t="s">
        <v>3</v>
      </c>
      <c r="PSH3236" s="112" t="s">
        <v>50</v>
      </c>
      <c r="PSI3236" s="112" t="s">
        <v>52</v>
      </c>
      <c r="PSJ3236" s="112" t="s">
        <v>13</v>
      </c>
      <c r="PSK3236" s="235" t="s">
        <v>189</v>
      </c>
      <c r="PSL3236" s="112" t="s">
        <v>0</v>
      </c>
      <c r="PSM3236" s="112" t="s">
        <v>1</v>
      </c>
      <c r="PSN3236" s="112" t="s">
        <v>2</v>
      </c>
      <c r="PSO3236" s="112" t="s">
        <v>3</v>
      </c>
      <c r="PSP3236" s="112" t="s">
        <v>50</v>
      </c>
      <c r="PSQ3236" s="112" t="s">
        <v>52</v>
      </c>
      <c r="PSR3236" s="112" t="s">
        <v>13</v>
      </c>
      <c r="PSS3236" s="235" t="s">
        <v>189</v>
      </c>
      <c r="PST3236" s="112" t="s">
        <v>0</v>
      </c>
      <c r="PSU3236" s="112" t="s">
        <v>1</v>
      </c>
      <c r="PSV3236" s="112" t="s">
        <v>2</v>
      </c>
      <c r="PSW3236" s="112" t="s">
        <v>3</v>
      </c>
      <c r="PSX3236" s="112" t="s">
        <v>50</v>
      </c>
      <c r="PSY3236" s="112" t="s">
        <v>52</v>
      </c>
      <c r="PSZ3236" s="112" t="s">
        <v>13</v>
      </c>
      <c r="PTA3236" s="235" t="s">
        <v>189</v>
      </c>
      <c r="PTB3236" s="112" t="s">
        <v>0</v>
      </c>
      <c r="PTC3236" s="112" t="s">
        <v>1</v>
      </c>
      <c r="PTD3236" s="112" t="s">
        <v>2</v>
      </c>
      <c r="PTE3236" s="112" t="s">
        <v>3</v>
      </c>
      <c r="PTF3236" s="112" t="s">
        <v>50</v>
      </c>
      <c r="PTG3236" s="112" t="s">
        <v>52</v>
      </c>
      <c r="PTH3236" s="112" t="s">
        <v>13</v>
      </c>
      <c r="PTI3236" s="235" t="s">
        <v>189</v>
      </c>
      <c r="PTJ3236" s="112" t="s">
        <v>0</v>
      </c>
      <c r="PTK3236" s="112" t="s">
        <v>1</v>
      </c>
      <c r="PTL3236" s="112" t="s">
        <v>2</v>
      </c>
      <c r="PTM3236" s="112" t="s">
        <v>3</v>
      </c>
      <c r="PTN3236" s="112" t="s">
        <v>50</v>
      </c>
      <c r="PTO3236" s="112" t="s">
        <v>52</v>
      </c>
      <c r="PTP3236" s="112" t="s">
        <v>13</v>
      </c>
      <c r="PTQ3236" s="235" t="s">
        <v>189</v>
      </c>
      <c r="PTR3236" s="112" t="s">
        <v>0</v>
      </c>
      <c r="PTS3236" s="112" t="s">
        <v>1</v>
      </c>
      <c r="PTT3236" s="112" t="s">
        <v>2</v>
      </c>
      <c r="PTU3236" s="112" t="s">
        <v>3</v>
      </c>
      <c r="PTV3236" s="112" t="s">
        <v>50</v>
      </c>
      <c r="PTW3236" s="112" t="s">
        <v>52</v>
      </c>
      <c r="PTX3236" s="112" t="s">
        <v>13</v>
      </c>
      <c r="PTY3236" s="235" t="s">
        <v>189</v>
      </c>
      <c r="PTZ3236" s="112" t="s">
        <v>0</v>
      </c>
      <c r="PUA3236" s="112" t="s">
        <v>1</v>
      </c>
      <c r="PUB3236" s="112" t="s">
        <v>2</v>
      </c>
      <c r="PUC3236" s="112" t="s">
        <v>3</v>
      </c>
      <c r="PUD3236" s="112" t="s">
        <v>50</v>
      </c>
      <c r="PUE3236" s="112" t="s">
        <v>52</v>
      </c>
      <c r="PUF3236" s="112" t="s">
        <v>13</v>
      </c>
      <c r="PUG3236" s="235" t="s">
        <v>189</v>
      </c>
      <c r="PUH3236" s="112" t="s">
        <v>0</v>
      </c>
      <c r="PUI3236" s="112" t="s">
        <v>1</v>
      </c>
      <c r="PUJ3236" s="112" t="s">
        <v>2</v>
      </c>
      <c r="PUK3236" s="112" t="s">
        <v>3</v>
      </c>
      <c r="PUL3236" s="112" t="s">
        <v>50</v>
      </c>
      <c r="PUM3236" s="112" t="s">
        <v>52</v>
      </c>
      <c r="PUN3236" s="112" t="s">
        <v>13</v>
      </c>
      <c r="PUO3236" s="235" t="s">
        <v>189</v>
      </c>
      <c r="PUP3236" s="112" t="s">
        <v>0</v>
      </c>
      <c r="PUQ3236" s="112" t="s">
        <v>1</v>
      </c>
      <c r="PUR3236" s="112" t="s">
        <v>2</v>
      </c>
      <c r="PUS3236" s="112" t="s">
        <v>3</v>
      </c>
      <c r="PUT3236" s="112" t="s">
        <v>50</v>
      </c>
      <c r="PUU3236" s="112" t="s">
        <v>52</v>
      </c>
      <c r="PUV3236" s="112" t="s">
        <v>13</v>
      </c>
      <c r="PUW3236" s="235" t="s">
        <v>189</v>
      </c>
      <c r="PUX3236" s="112" t="s">
        <v>0</v>
      </c>
      <c r="PUY3236" s="112" t="s">
        <v>1</v>
      </c>
      <c r="PUZ3236" s="112" t="s">
        <v>2</v>
      </c>
      <c r="PVA3236" s="112" t="s">
        <v>3</v>
      </c>
      <c r="PVB3236" s="112" t="s">
        <v>50</v>
      </c>
      <c r="PVC3236" s="112" t="s">
        <v>52</v>
      </c>
      <c r="PVD3236" s="112" t="s">
        <v>13</v>
      </c>
      <c r="PVE3236" s="235" t="s">
        <v>189</v>
      </c>
      <c r="PVF3236" s="112" t="s">
        <v>0</v>
      </c>
      <c r="PVG3236" s="112" t="s">
        <v>1</v>
      </c>
      <c r="PVH3236" s="112" t="s">
        <v>2</v>
      </c>
      <c r="PVI3236" s="112" t="s">
        <v>3</v>
      </c>
      <c r="PVJ3236" s="112" t="s">
        <v>50</v>
      </c>
      <c r="PVK3236" s="112" t="s">
        <v>52</v>
      </c>
      <c r="PVL3236" s="112" t="s">
        <v>13</v>
      </c>
      <c r="PVM3236" s="235" t="s">
        <v>189</v>
      </c>
      <c r="PVN3236" s="112" t="s">
        <v>0</v>
      </c>
      <c r="PVO3236" s="112" t="s">
        <v>1</v>
      </c>
      <c r="PVP3236" s="112" t="s">
        <v>2</v>
      </c>
      <c r="PVQ3236" s="112" t="s">
        <v>3</v>
      </c>
      <c r="PVR3236" s="112" t="s">
        <v>50</v>
      </c>
      <c r="PVS3236" s="112" t="s">
        <v>52</v>
      </c>
      <c r="PVT3236" s="112" t="s">
        <v>13</v>
      </c>
      <c r="PVU3236" s="235" t="s">
        <v>189</v>
      </c>
      <c r="PVV3236" s="112" t="s">
        <v>0</v>
      </c>
      <c r="PVW3236" s="112" t="s">
        <v>1</v>
      </c>
      <c r="PVX3236" s="112" t="s">
        <v>2</v>
      </c>
      <c r="PVY3236" s="112" t="s">
        <v>3</v>
      </c>
      <c r="PVZ3236" s="112" t="s">
        <v>50</v>
      </c>
      <c r="PWA3236" s="112" t="s">
        <v>52</v>
      </c>
      <c r="PWB3236" s="112" t="s">
        <v>13</v>
      </c>
      <c r="PWC3236" s="235" t="s">
        <v>189</v>
      </c>
      <c r="PWD3236" s="112" t="s">
        <v>0</v>
      </c>
      <c r="PWE3236" s="112" t="s">
        <v>1</v>
      </c>
      <c r="PWF3236" s="112" t="s">
        <v>2</v>
      </c>
      <c r="PWG3236" s="112" t="s">
        <v>3</v>
      </c>
      <c r="PWH3236" s="112" t="s">
        <v>50</v>
      </c>
      <c r="PWI3236" s="112" t="s">
        <v>52</v>
      </c>
      <c r="PWJ3236" s="112" t="s">
        <v>13</v>
      </c>
      <c r="PWK3236" s="235" t="s">
        <v>189</v>
      </c>
      <c r="PWL3236" s="112" t="s">
        <v>0</v>
      </c>
      <c r="PWM3236" s="112" t="s">
        <v>1</v>
      </c>
      <c r="PWN3236" s="112" t="s">
        <v>2</v>
      </c>
      <c r="PWO3236" s="112" t="s">
        <v>3</v>
      </c>
      <c r="PWP3236" s="112" t="s">
        <v>50</v>
      </c>
      <c r="PWQ3236" s="112" t="s">
        <v>52</v>
      </c>
      <c r="PWR3236" s="112" t="s">
        <v>13</v>
      </c>
      <c r="PWS3236" s="235" t="s">
        <v>189</v>
      </c>
      <c r="PWT3236" s="112" t="s">
        <v>0</v>
      </c>
      <c r="PWU3236" s="112" t="s">
        <v>1</v>
      </c>
      <c r="PWV3236" s="112" t="s">
        <v>2</v>
      </c>
      <c r="PWW3236" s="112" t="s">
        <v>3</v>
      </c>
      <c r="PWX3236" s="112" t="s">
        <v>50</v>
      </c>
      <c r="PWY3236" s="112" t="s">
        <v>52</v>
      </c>
      <c r="PWZ3236" s="112" t="s">
        <v>13</v>
      </c>
      <c r="PXA3236" s="235" t="s">
        <v>189</v>
      </c>
      <c r="PXB3236" s="112" t="s">
        <v>0</v>
      </c>
      <c r="PXC3236" s="112" t="s">
        <v>1</v>
      </c>
      <c r="PXD3236" s="112" t="s">
        <v>2</v>
      </c>
      <c r="PXE3236" s="112" t="s">
        <v>3</v>
      </c>
      <c r="PXF3236" s="112" t="s">
        <v>50</v>
      </c>
      <c r="PXG3236" s="112" t="s">
        <v>52</v>
      </c>
      <c r="PXH3236" s="112" t="s">
        <v>13</v>
      </c>
      <c r="PXI3236" s="235" t="s">
        <v>189</v>
      </c>
      <c r="PXJ3236" s="112" t="s">
        <v>0</v>
      </c>
      <c r="PXK3236" s="112" t="s">
        <v>1</v>
      </c>
      <c r="PXL3236" s="112" t="s">
        <v>2</v>
      </c>
      <c r="PXM3236" s="112" t="s">
        <v>3</v>
      </c>
      <c r="PXN3236" s="112" t="s">
        <v>50</v>
      </c>
      <c r="PXO3236" s="112" t="s">
        <v>52</v>
      </c>
      <c r="PXP3236" s="112" t="s">
        <v>13</v>
      </c>
      <c r="PXQ3236" s="235" t="s">
        <v>189</v>
      </c>
      <c r="PXR3236" s="112" t="s">
        <v>0</v>
      </c>
      <c r="PXS3236" s="112" t="s">
        <v>1</v>
      </c>
      <c r="PXT3236" s="112" t="s">
        <v>2</v>
      </c>
      <c r="PXU3236" s="112" t="s">
        <v>3</v>
      </c>
      <c r="PXV3236" s="112" t="s">
        <v>50</v>
      </c>
      <c r="PXW3236" s="112" t="s">
        <v>52</v>
      </c>
      <c r="PXX3236" s="112" t="s">
        <v>13</v>
      </c>
      <c r="PXY3236" s="235" t="s">
        <v>189</v>
      </c>
      <c r="PXZ3236" s="112" t="s">
        <v>0</v>
      </c>
      <c r="PYA3236" s="112" t="s">
        <v>1</v>
      </c>
      <c r="PYB3236" s="112" t="s">
        <v>2</v>
      </c>
      <c r="PYC3236" s="112" t="s">
        <v>3</v>
      </c>
      <c r="PYD3236" s="112" t="s">
        <v>50</v>
      </c>
      <c r="PYE3236" s="112" t="s">
        <v>52</v>
      </c>
      <c r="PYF3236" s="112" t="s">
        <v>13</v>
      </c>
      <c r="PYG3236" s="235" t="s">
        <v>189</v>
      </c>
      <c r="PYH3236" s="112" t="s">
        <v>0</v>
      </c>
      <c r="PYI3236" s="112" t="s">
        <v>1</v>
      </c>
      <c r="PYJ3236" s="112" t="s">
        <v>2</v>
      </c>
      <c r="PYK3236" s="112" t="s">
        <v>3</v>
      </c>
      <c r="PYL3236" s="112" t="s">
        <v>50</v>
      </c>
      <c r="PYM3236" s="112" t="s">
        <v>52</v>
      </c>
      <c r="PYN3236" s="112" t="s">
        <v>13</v>
      </c>
      <c r="PYO3236" s="235" t="s">
        <v>189</v>
      </c>
      <c r="PYP3236" s="112" t="s">
        <v>0</v>
      </c>
      <c r="PYQ3236" s="112" t="s">
        <v>1</v>
      </c>
      <c r="PYR3236" s="112" t="s">
        <v>2</v>
      </c>
      <c r="PYS3236" s="112" t="s">
        <v>3</v>
      </c>
      <c r="PYT3236" s="112" t="s">
        <v>50</v>
      </c>
      <c r="PYU3236" s="112" t="s">
        <v>52</v>
      </c>
      <c r="PYV3236" s="112" t="s">
        <v>13</v>
      </c>
      <c r="PYW3236" s="235" t="s">
        <v>189</v>
      </c>
      <c r="PYX3236" s="112" t="s">
        <v>0</v>
      </c>
      <c r="PYY3236" s="112" t="s">
        <v>1</v>
      </c>
      <c r="PYZ3236" s="112" t="s">
        <v>2</v>
      </c>
      <c r="PZA3236" s="112" t="s">
        <v>3</v>
      </c>
      <c r="PZB3236" s="112" t="s">
        <v>50</v>
      </c>
      <c r="PZC3236" s="112" t="s">
        <v>52</v>
      </c>
      <c r="PZD3236" s="112" t="s">
        <v>13</v>
      </c>
      <c r="PZE3236" s="235" t="s">
        <v>189</v>
      </c>
      <c r="PZF3236" s="112" t="s">
        <v>0</v>
      </c>
      <c r="PZG3236" s="112" t="s">
        <v>1</v>
      </c>
      <c r="PZH3236" s="112" t="s">
        <v>2</v>
      </c>
      <c r="PZI3236" s="112" t="s">
        <v>3</v>
      </c>
      <c r="PZJ3236" s="112" t="s">
        <v>50</v>
      </c>
      <c r="PZK3236" s="112" t="s">
        <v>52</v>
      </c>
      <c r="PZL3236" s="112" t="s">
        <v>13</v>
      </c>
      <c r="PZM3236" s="235" t="s">
        <v>189</v>
      </c>
      <c r="PZN3236" s="112" t="s">
        <v>0</v>
      </c>
      <c r="PZO3236" s="112" t="s">
        <v>1</v>
      </c>
      <c r="PZP3236" s="112" t="s">
        <v>2</v>
      </c>
      <c r="PZQ3236" s="112" t="s">
        <v>3</v>
      </c>
      <c r="PZR3236" s="112" t="s">
        <v>50</v>
      </c>
      <c r="PZS3236" s="112" t="s">
        <v>52</v>
      </c>
      <c r="PZT3236" s="112" t="s">
        <v>13</v>
      </c>
      <c r="PZU3236" s="235" t="s">
        <v>189</v>
      </c>
      <c r="PZV3236" s="112" t="s">
        <v>0</v>
      </c>
      <c r="PZW3236" s="112" t="s">
        <v>1</v>
      </c>
      <c r="PZX3236" s="112" t="s">
        <v>2</v>
      </c>
      <c r="PZY3236" s="112" t="s">
        <v>3</v>
      </c>
      <c r="PZZ3236" s="112" t="s">
        <v>50</v>
      </c>
      <c r="QAA3236" s="112" t="s">
        <v>52</v>
      </c>
      <c r="QAB3236" s="112" t="s">
        <v>13</v>
      </c>
      <c r="QAC3236" s="235" t="s">
        <v>189</v>
      </c>
      <c r="QAD3236" s="112" t="s">
        <v>0</v>
      </c>
      <c r="QAE3236" s="112" t="s">
        <v>1</v>
      </c>
      <c r="QAF3236" s="112" t="s">
        <v>2</v>
      </c>
      <c r="QAG3236" s="112" t="s">
        <v>3</v>
      </c>
      <c r="QAH3236" s="112" t="s">
        <v>50</v>
      </c>
      <c r="QAI3236" s="112" t="s">
        <v>52</v>
      </c>
      <c r="QAJ3236" s="112" t="s">
        <v>13</v>
      </c>
      <c r="QAK3236" s="235" t="s">
        <v>189</v>
      </c>
      <c r="QAL3236" s="112" t="s">
        <v>0</v>
      </c>
      <c r="QAM3236" s="112" t="s">
        <v>1</v>
      </c>
      <c r="QAN3236" s="112" t="s">
        <v>2</v>
      </c>
      <c r="QAO3236" s="112" t="s">
        <v>3</v>
      </c>
      <c r="QAP3236" s="112" t="s">
        <v>50</v>
      </c>
      <c r="QAQ3236" s="112" t="s">
        <v>52</v>
      </c>
      <c r="QAR3236" s="112" t="s">
        <v>13</v>
      </c>
      <c r="QAS3236" s="235" t="s">
        <v>189</v>
      </c>
      <c r="QAT3236" s="112" t="s">
        <v>0</v>
      </c>
      <c r="QAU3236" s="112" t="s">
        <v>1</v>
      </c>
      <c r="QAV3236" s="112" t="s">
        <v>2</v>
      </c>
      <c r="QAW3236" s="112" t="s">
        <v>3</v>
      </c>
      <c r="QAX3236" s="112" t="s">
        <v>50</v>
      </c>
      <c r="QAY3236" s="112" t="s">
        <v>52</v>
      </c>
      <c r="QAZ3236" s="112" t="s">
        <v>13</v>
      </c>
      <c r="QBA3236" s="235" t="s">
        <v>189</v>
      </c>
      <c r="QBB3236" s="112" t="s">
        <v>0</v>
      </c>
      <c r="QBC3236" s="112" t="s">
        <v>1</v>
      </c>
      <c r="QBD3236" s="112" t="s">
        <v>2</v>
      </c>
      <c r="QBE3236" s="112" t="s">
        <v>3</v>
      </c>
      <c r="QBF3236" s="112" t="s">
        <v>50</v>
      </c>
      <c r="QBG3236" s="112" t="s">
        <v>52</v>
      </c>
      <c r="QBH3236" s="112" t="s">
        <v>13</v>
      </c>
      <c r="QBI3236" s="235" t="s">
        <v>189</v>
      </c>
      <c r="QBJ3236" s="112" t="s">
        <v>0</v>
      </c>
      <c r="QBK3236" s="112" t="s">
        <v>1</v>
      </c>
      <c r="QBL3236" s="112" t="s">
        <v>2</v>
      </c>
      <c r="QBM3236" s="112" t="s">
        <v>3</v>
      </c>
      <c r="QBN3236" s="112" t="s">
        <v>50</v>
      </c>
      <c r="QBO3236" s="112" t="s">
        <v>52</v>
      </c>
      <c r="QBP3236" s="112" t="s">
        <v>13</v>
      </c>
      <c r="QBQ3236" s="235" t="s">
        <v>189</v>
      </c>
      <c r="QBR3236" s="112" t="s">
        <v>0</v>
      </c>
      <c r="QBS3236" s="112" t="s">
        <v>1</v>
      </c>
      <c r="QBT3236" s="112" t="s">
        <v>2</v>
      </c>
      <c r="QBU3236" s="112" t="s">
        <v>3</v>
      </c>
      <c r="QBV3236" s="112" t="s">
        <v>50</v>
      </c>
      <c r="QBW3236" s="112" t="s">
        <v>52</v>
      </c>
      <c r="QBX3236" s="112" t="s">
        <v>13</v>
      </c>
      <c r="QBY3236" s="235" t="s">
        <v>189</v>
      </c>
      <c r="QBZ3236" s="112" t="s">
        <v>0</v>
      </c>
      <c r="QCA3236" s="112" t="s">
        <v>1</v>
      </c>
      <c r="QCB3236" s="112" t="s">
        <v>2</v>
      </c>
      <c r="QCC3236" s="112" t="s">
        <v>3</v>
      </c>
      <c r="QCD3236" s="112" t="s">
        <v>50</v>
      </c>
      <c r="QCE3236" s="112" t="s">
        <v>52</v>
      </c>
      <c r="QCF3236" s="112" t="s">
        <v>13</v>
      </c>
      <c r="QCG3236" s="235" t="s">
        <v>189</v>
      </c>
      <c r="QCH3236" s="112" t="s">
        <v>0</v>
      </c>
      <c r="QCI3236" s="112" t="s">
        <v>1</v>
      </c>
      <c r="QCJ3236" s="112" t="s">
        <v>2</v>
      </c>
      <c r="QCK3236" s="112" t="s">
        <v>3</v>
      </c>
      <c r="QCL3236" s="112" t="s">
        <v>50</v>
      </c>
      <c r="QCM3236" s="112" t="s">
        <v>52</v>
      </c>
      <c r="QCN3236" s="112" t="s">
        <v>13</v>
      </c>
      <c r="QCO3236" s="235" t="s">
        <v>189</v>
      </c>
      <c r="QCP3236" s="112" t="s">
        <v>0</v>
      </c>
      <c r="QCQ3236" s="112" t="s">
        <v>1</v>
      </c>
      <c r="QCR3236" s="112" t="s">
        <v>2</v>
      </c>
      <c r="QCS3236" s="112" t="s">
        <v>3</v>
      </c>
      <c r="QCT3236" s="112" t="s">
        <v>50</v>
      </c>
      <c r="QCU3236" s="112" t="s">
        <v>52</v>
      </c>
      <c r="QCV3236" s="112" t="s">
        <v>13</v>
      </c>
      <c r="QCW3236" s="235" t="s">
        <v>189</v>
      </c>
      <c r="QCX3236" s="112" t="s">
        <v>0</v>
      </c>
      <c r="QCY3236" s="112" t="s">
        <v>1</v>
      </c>
      <c r="QCZ3236" s="112" t="s">
        <v>2</v>
      </c>
      <c r="QDA3236" s="112" t="s">
        <v>3</v>
      </c>
      <c r="QDB3236" s="112" t="s">
        <v>50</v>
      </c>
      <c r="QDC3236" s="112" t="s">
        <v>52</v>
      </c>
      <c r="QDD3236" s="112" t="s">
        <v>13</v>
      </c>
      <c r="QDE3236" s="235" t="s">
        <v>189</v>
      </c>
      <c r="QDF3236" s="112" t="s">
        <v>0</v>
      </c>
      <c r="QDG3236" s="112" t="s">
        <v>1</v>
      </c>
      <c r="QDH3236" s="112" t="s">
        <v>2</v>
      </c>
      <c r="QDI3236" s="112" t="s">
        <v>3</v>
      </c>
      <c r="QDJ3236" s="112" t="s">
        <v>50</v>
      </c>
      <c r="QDK3236" s="112" t="s">
        <v>52</v>
      </c>
      <c r="QDL3236" s="112" t="s">
        <v>13</v>
      </c>
      <c r="QDM3236" s="235" t="s">
        <v>189</v>
      </c>
      <c r="QDN3236" s="112" t="s">
        <v>0</v>
      </c>
      <c r="QDO3236" s="112" t="s">
        <v>1</v>
      </c>
      <c r="QDP3236" s="112" t="s">
        <v>2</v>
      </c>
      <c r="QDQ3236" s="112" t="s">
        <v>3</v>
      </c>
      <c r="QDR3236" s="112" t="s">
        <v>50</v>
      </c>
      <c r="QDS3236" s="112" t="s">
        <v>52</v>
      </c>
      <c r="QDT3236" s="112" t="s">
        <v>13</v>
      </c>
      <c r="QDU3236" s="235" t="s">
        <v>189</v>
      </c>
      <c r="QDV3236" s="112" t="s">
        <v>0</v>
      </c>
      <c r="QDW3236" s="112" t="s">
        <v>1</v>
      </c>
      <c r="QDX3236" s="112" t="s">
        <v>2</v>
      </c>
      <c r="QDY3236" s="112" t="s">
        <v>3</v>
      </c>
      <c r="QDZ3236" s="112" t="s">
        <v>50</v>
      </c>
      <c r="QEA3236" s="112" t="s">
        <v>52</v>
      </c>
      <c r="QEB3236" s="112" t="s">
        <v>13</v>
      </c>
      <c r="QEC3236" s="235" t="s">
        <v>189</v>
      </c>
      <c r="QED3236" s="112" t="s">
        <v>0</v>
      </c>
      <c r="QEE3236" s="112" t="s">
        <v>1</v>
      </c>
      <c r="QEF3236" s="112" t="s">
        <v>2</v>
      </c>
      <c r="QEG3236" s="112" t="s">
        <v>3</v>
      </c>
      <c r="QEH3236" s="112" t="s">
        <v>50</v>
      </c>
      <c r="QEI3236" s="112" t="s">
        <v>52</v>
      </c>
      <c r="QEJ3236" s="112" t="s">
        <v>13</v>
      </c>
      <c r="QEK3236" s="235" t="s">
        <v>189</v>
      </c>
      <c r="QEL3236" s="112" t="s">
        <v>0</v>
      </c>
      <c r="QEM3236" s="112" t="s">
        <v>1</v>
      </c>
      <c r="QEN3236" s="112" t="s">
        <v>2</v>
      </c>
      <c r="QEO3236" s="112" t="s">
        <v>3</v>
      </c>
      <c r="QEP3236" s="112" t="s">
        <v>50</v>
      </c>
      <c r="QEQ3236" s="112" t="s">
        <v>52</v>
      </c>
      <c r="QER3236" s="112" t="s">
        <v>13</v>
      </c>
      <c r="QES3236" s="235" t="s">
        <v>189</v>
      </c>
      <c r="QET3236" s="112" t="s">
        <v>0</v>
      </c>
      <c r="QEU3236" s="112" t="s">
        <v>1</v>
      </c>
      <c r="QEV3236" s="112" t="s">
        <v>2</v>
      </c>
      <c r="QEW3236" s="112" t="s">
        <v>3</v>
      </c>
      <c r="QEX3236" s="112" t="s">
        <v>50</v>
      </c>
      <c r="QEY3236" s="112" t="s">
        <v>52</v>
      </c>
      <c r="QEZ3236" s="112" t="s">
        <v>13</v>
      </c>
      <c r="QFA3236" s="235" t="s">
        <v>189</v>
      </c>
      <c r="QFB3236" s="112" t="s">
        <v>0</v>
      </c>
      <c r="QFC3236" s="112" t="s">
        <v>1</v>
      </c>
      <c r="QFD3236" s="112" t="s">
        <v>2</v>
      </c>
      <c r="QFE3236" s="112" t="s">
        <v>3</v>
      </c>
      <c r="QFF3236" s="112" t="s">
        <v>50</v>
      </c>
      <c r="QFG3236" s="112" t="s">
        <v>52</v>
      </c>
      <c r="QFH3236" s="112" t="s">
        <v>13</v>
      </c>
      <c r="QFI3236" s="235" t="s">
        <v>189</v>
      </c>
      <c r="QFJ3236" s="112" t="s">
        <v>0</v>
      </c>
      <c r="QFK3236" s="112" t="s">
        <v>1</v>
      </c>
      <c r="QFL3236" s="112" t="s">
        <v>2</v>
      </c>
      <c r="QFM3236" s="112" t="s">
        <v>3</v>
      </c>
      <c r="QFN3236" s="112" t="s">
        <v>50</v>
      </c>
      <c r="QFO3236" s="112" t="s">
        <v>52</v>
      </c>
      <c r="QFP3236" s="112" t="s">
        <v>13</v>
      </c>
      <c r="QFQ3236" s="235" t="s">
        <v>189</v>
      </c>
      <c r="QFR3236" s="112" t="s">
        <v>0</v>
      </c>
      <c r="QFS3236" s="112" t="s">
        <v>1</v>
      </c>
      <c r="QFT3236" s="112" t="s">
        <v>2</v>
      </c>
      <c r="QFU3236" s="112" t="s">
        <v>3</v>
      </c>
      <c r="QFV3236" s="112" t="s">
        <v>50</v>
      </c>
      <c r="QFW3236" s="112" t="s">
        <v>52</v>
      </c>
      <c r="QFX3236" s="112" t="s">
        <v>13</v>
      </c>
      <c r="QFY3236" s="235" t="s">
        <v>189</v>
      </c>
      <c r="QFZ3236" s="112" t="s">
        <v>0</v>
      </c>
      <c r="QGA3236" s="112" t="s">
        <v>1</v>
      </c>
      <c r="QGB3236" s="112" t="s">
        <v>2</v>
      </c>
      <c r="QGC3236" s="112" t="s">
        <v>3</v>
      </c>
      <c r="QGD3236" s="112" t="s">
        <v>50</v>
      </c>
      <c r="QGE3236" s="112" t="s">
        <v>52</v>
      </c>
      <c r="QGF3236" s="112" t="s">
        <v>13</v>
      </c>
      <c r="QGG3236" s="235" t="s">
        <v>189</v>
      </c>
      <c r="QGH3236" s="112" t="s">
        <v>0</v>
      </c>
      <c r="QGI3236" s="112" t="s">
        <v>1</v>
      </c>
      <c r="QGJ3236" s="112" t="s">
        <v>2</v>
      </c>
      <c r="QGK3236" s="112" t="s">
        <v>3</v>
      </c>
      <c r="QGL3236" s="112" t="s">
        <v>50</v>
      </c>
      <c r="QGM3236" s="112" t="s">
        <v>52</v>
      </c>
      <c r="QGN3236" s="112" t="s">
        <v>13</v>
      </c>
      <c r="QGO3236" s="235" t="s">
        <v>189</v>
      </c>
      <c r="QGP3236" s="112" t="s">
        <v>0</v>
      </c>
      <c r="QGQ3236" s="112" t="s">
        <v>1</v>
      </c>
      <c r="QGR3236" s="112" t="s">
        <v>2</v>
      </c>
      <c r="QGS3236" s="112" t="s">
        <v>3</v>
      </c>
      <c r="QGT3236" s="112" t="s">
        <v>50</v>
      </c>
      <c r="QGU3236" s="112" t="s">
        <v>52</v>
      </c>
      <c r="QGV3236" s="112" t="s">
        <v>13</v>
      </c>
      <c r="QGW3236" s="235" t="s">
        <v>189</v>
      </c>
      <c r="QGX3236" s="112" t="s">
        <v>0</v>
      </c>
      <c r="QGY3236" s="112" t="s">
        <v>1</v>
      </c>
      <c r="QGZ3236" s="112" t="s">
        <v>2</v>
      </c>
      <c r="QHA3236" s="112" t="s">
        <v>3</v>
      </c>
      <c r="QHB3236" s="112" t="s">
        <v>50</v>
      </c>
      <c r="QHC3236" s="112" t="s">
        <v>52</v>
      </c>
      <c r="QHD3236" s="112" t="s">
        <v>13</v>
      </c>
      <c r="QHE3236" s="235" t="s">
        <v>189</v>
      </c>
      <c r="QHF3236" s="112" t="s">
        <v>0</v>
      </c>
      <c r="QHG3236" s="112" t="s">
        <v>1</v>
      </c>
      <c r="QHH3236" s="112" t="s">
        <v>2</v>
      </c>
      <c r="QHI3236" s="112" t="s">
        <v>3</v>
      </c>
      <c r="QHJ3236" s="112" t="s">
        <v>50</v>
      </c>
      <c r="QHK3236" s="112" t="s">
        <v>52</v>
      </c>
      <c r="QHL3236" s="112" t="s">
        <v>13</v>
      </c>
      <c r="QHM3236" s="235" t="s">
        <v>189</v>
      </c>
      <c r="QHN3236" s="112" t="s">
        <v>0</v>
      </c>
      <c r="QHO3236" s="112" t="s">
        <v>1</v>
      </c>
      <c r="QHP3236" s="112" t="s">
        <v>2</v>
      </c>
      <c r="QHQ3236" s="112" t="s">
        <v>3</v>
      </c>
      <c r="QHR3236" s="112" t="s">
        <v>50</v>
      </c>
      <c r="QHS3236" s="112" t="s">
        <v>52</v>
      </c>
      <c r="QHT3236" s="112" t="s">
        <v>13</v>
      </c>
      <c r="QHU3236" s="235" t="s">
        <v>189</v>
      </c>
      <c r="QHV3236" s="112" t="s">
        <v>0</v>
      </c>
      <c r="QHW3236" s="112" t="s">
        <v>1</v>
      </c>
      <c r="QHX3236" s="112" t="s">
        <v>2</v>
      </c>
      <c r="QHY3236" s="112" t="s">
        <v>3</v>
      </c>
      <c r="QHZ3236" s="112" t="s">
        <v>50</v>
      </c>
      <c r="QIA3236" s="112" t="s">
        <v>52</v>
      </c>
      <c r="QIB3236" s="112" t="s">
        <v>13</v>
      </c>
      <c r="QIC3236" s="235" t="s">
        <v>189</v>
      </c>
      <c r="QID3236" s="112" t="s">
        <v>0</v>
      </c>
      <c r="QIE3236" s="112" t="s">
        <v>1</v>
      </c>
      <c r="QIF3236" s="112" t="s">
        <v>2</v>
      </c>
      <c r="QIG3236" s="112" t="s">
        <v>3</v>
      </c>
      <c r="QIH3236" s="112" t="s">
        <v>50</v>
      </c>
      <c r="QII3236" s="112" t="s">
        <v>52</v>
      </c>
      <c r="QIJ3236" s="112" t="s">
        <v>13</v>
      </c>
      <c r="QIK3236" s="235" t="s">
        <v>189</v>
      </c>
      <c r="QIL3236" s="112" t="s">
        <v>0</v>
      </c>
      <c r="QIM3236" s="112" t="s">
        <v>1</v>
      </c>
      <c r="QIN3236" s="112" t="s">
        <v>2</v>
      </c>
      <c r="QIO3236" s="112" t="s">
        <v>3</v>
      </c>
      <c r="QIP3236" s="112" t="s">
        <v>50</v>
      </c>
      <c r="QIQ3236" s="112" t="s">
        <v>52</v>
      </c>
      <c r="QIR3236" s="112" t="s">
        <v>13</v>
      </c>
      <c r="QIS3236" s="235" t="s">
        <v>189</v>
      </c>
      <c r="QIT3236" s="112" t="s">
        <v>0</v>
      </c>
      <c r="QIU3236" s="112" t="s">
        <v>1</v>
      </c>
      <c r="QIV3236" s="112" t="s">
        <v>2</v>
      </c>
      <c r="QIW3236" s="112" t="s">
        <v>3</v>
      </c>
      <c r="QIX3236" s="112" t="s">
        <v>50</v>
      </c>
      <c r="QIY3236" s="112" t="s">
        <v>52</v>
      </c>
      <c r="QIZ3236" s="112" t="s">
        <v>13</v>
      </c>
      <c r="QJA3236" s="235" t="s">
        <v>189</v>
      </c>
      <c r="QJB3236" s="112" t="s">
        <v>0</v>
      </c>
      <c r="QJC3236" s="112" t="s">
        <v>1</v>
      </c>
      <c r="QJD3236" s="112" t="s">
        <v>2</v>
      </c>
      <c r="QJE3236" s="112" t="s">
        <v>3</v>
      </c>
      <c r="QJF3236" s="112" t="s">
        <v>50</v>
      </c>
      <c r="QJG3236" s="112" t="s">
        <v>52</v>
      </c>
      <c r="QJH3236" s="112" t="s">
        <v>13</v>
      </c>
      <c r="QJI3236" s="235" t="s">
        <v>189</v>
      </c>
      <c r="QJJ3236" s="112" t="s">
        <v>0</v>
      </c>
      <c r="QJK3236" s="112" t="s">
        <v>1</v>
      </c>
      <c r="QJL3236" s="112" t="s">
        <v>2</v>
      </c>
      <c r="QJM3236" s="112" t="s">
        <v>3</v>
      </c>
      <c r="QJN3236" s="112" t="s">
        <v>50</v>
      </c>
      <c r="QJO3236" s="112" t="s">
        <v>52</v>
      </c>
      <c r="QJP3236" s="112" t="s">
        <v>13</v>
      </c>
      <c r="QJQ3236" s="235" t="s">
        <v>189</v>
      </c>
      <c r="QJR3236" s="112" t="s">
        <v>0</v>
      </c>
      <c r="QJS3236" s="112" t="s">
        <v>1</v>
      </c>
      <c r="QJT3236" s="112" t="s">
        <v>2</v>
      </c>
      <c r="QJU3236" s="112" t="s">
        <v>3</v>
      </c>
      <c r="QJV3236" s="112" t="s">
        <v>50</v>
      </c>
      <c r="QJW3236" s="112" t="s">
        <v>52</v>
      </c>
      <c r="QJX3236" s="112" t="s">
        <v>13</v>
      </c>
      <c r="QJY3236" s="235" t="s">
        <v>189</v>
      </c>
      <c r="QJZ3236" s="112" t="s">
        <v>0</v>
      </c>
      <c r="QKA3236" s="112" t="s">
        <v>1</v>
      </c>
      <c r="QKB3236" s="112" t="s">
        <v>2</v>
      </c>
      <c r="QKC3236" s="112" t="s">
        <v>3</v>
      </c>
      <c r="QKD3236" s="112" t="s">
        <v>50</v>
      </c>
      <c r="QKE3236" s="112" t="s">
        <v>52</v>
      </c>
      <c r="QKF3236" s="112" t="s">
        <v>13</v>
      </c>
      <c r="QKG3236" s="235" t="s">
        <v>189</v>
      </c>
      <c r="QKH3236" s="112" t="s">
        <v>0</v>
      </c>
      <c r="QKI3236" s="112" t="s">
        <v>1</v>
      </c>
      <c r="QKJ3236" s="112" t="s">
        <v>2</v>
      </c>
      <c r="QKK3236" s="112" t="s">
        <v>3</v>
      </c>
      <c r="QKL3236" s="112" t="s">
        <v>50</v>
      </c>
      <c r="QKM3236" s="112" t="s">
        <v>52</v>
      </c>
      <c r="QKN3236" s="112" t="s">
        <v>13</v>
      </c>
      <c r="QKO3236" s="235" t="s">
        <v>189</v>
      </c>
      <c r="QKP3236" s="112" t="s">
        <v>0</v>
      </c>
      <c r="QKQ3236" s="112" t="s">
        <v>1</v>
      </c>
      <c r="QKR3236" s="112" t="s">
        <v>2</v>
      </c>
      <c r="QKS3236" s="112" t="s">
        <v>3</v>
      </c>
      <c r="QKT3236" s="112" t="s">
        <v>50</v>
      </c>
      <c r="QKU3236" s="112" t="s">
        <v>52</v>
      </c>
      <c r="QKV3236" s="112" t="s">
        <v>13</v>
      </c>
      <c r="QKW3236" s="235" t="s">
        <v>189</v>
      </c>
      <c r="QKX3236" s="112" t="s">
        <v>0</v>
      </c>
      <c r="QKY3236" s="112" t="s">
        <v>1</v>
      </c>
      <c r="QKZ3236" s="112" t="s">
        <v>2</v>
      </c>
      <c r="QLA3236" s="112" t="s">
        <v>3</v>
      </c>
      <c r="QLB3236" s="112" t="s">
        <v>50</v>
      </c>
      <c r="QLC3236" s="112" t="s">
        <v>52</v>
      </c>
      <c r="QLD3236" s="112" t="s">
        <v>13</v>
      </c>
      <c r="QLE3236" s="235" t="s">
        <v>189</v>
      </c>
      <c r="QLF3236" s="112" t="s">
        <v>0</v>
      </c>
      <c r="QLG3236" s="112" t="s">
        <v>1</v>
      </c>
      <c r="QLH3236" s="112" t="s">
        <v>2</v>
      </c>
      <c r="QLI3236" s="112" t="s">
        <v>3</v>
      </c>
      <c r="QLJ3236" s="112" t="s">
        <v>50</v>
      </c>
      <c r="QLK3236" s="112" t="s">
        <v>52</v>
      </c>
      <c r="QLL3236" s="112" t="s">
        <v>13</v>
      </c>
      <c r="QLM3236" s="235" t="s">
        <v>189</v>
      </c>
      <c r="QLN3236" s="112" t="s">
        <v>0</v>
      </c>
      <c r="QLO3236" s="112" t="s">
        <v>1</v>
      </c>
      <c r="QLP3236" s="112" t="s">
        <v>2</v>
      </c>
      <c r="QLQ3236" s="112" t="s">
        <v>3</v>
      </c>
      <c r="QLR3236" s="112" t="s">
        <v>50</v>
      </c>
      <c r="QLS3236" s="112" t="s">
        <v>52</v>
      </c>
      <c r="QLT3236" s="112" t="s">
        <v>13</v>
      </c>
      <c r="QLU3236" s="235" t="s">
        <v>189</v>
      </c>
      <c r="QLV3236" s="112" t="s">
        <v>0</v>
      </c>
      <c r="QLW3236" s="112" t="s">
        <v>1</v>
      </c>
      <c r="QLX3236" s="112" t="s">
        <v>2</v>
      </c>
      <c r="QLY3236" s="112" t="s">
        <v>3</v>
      </c>
      <c r="QLZ3236" s="112" t="s">
        <v>50</v>
      </c>
      <c r="QMA3236" s="112" t="s">
        <v>52</v>
      </c>
      <c r="QMB3236" s="112" t="s">
        <v>13</v>
      </c>
      <c r="QMC3236" s="235" t="s">
        <v>189</v>
      </c>
      <c r="QMD3236" s="112" t="s">
        <v>0</v>
      </c>
      <c r="QME3236" s="112" t="s">
        <v>1</v>
      </c>
      <c r="QMF3236" s="112" t="s">
        <v>2</v>
      </c>
      <c r="QMG3236" s="112" t="s">
        <v>3</v>
      </c>
      <c r="QMH3236" s="112" t="s">
        <v>50</v>
      </c>
      <c r="QMI3236" s="112" t="s">
        <v>52</v>
      </c>
      <c r="QMJ3236" s="112" t="s">
        <v>13</v>
      </c>
      <c r="QMK3236" s="235" t="s">
        <v>189</v>
      </c>
      <c r="QML3236" s="112" t="s">
        <v>0</v>
      </c>
      <c r="QMM3236" s="112" t="s">
        <v>1</v>
      </c>
      <c r="QMN3236" s="112" t="s">
        <v>2</v>
      </c>
      <c r="QMO3236" s="112" t="s">
        <v>3</v>
      </c>
      <c r="QMP3236" s="112" t="s">
        <v>50</v>
      </c>
      <c r="QMQ3236" s="112" t="s">
        <v>52</v>
      </c>
      <c r="QMR3236" s="112" t="s">
        <v>13</v>
      </c>
      <c r="QMS3236" s="235" t="s">
        <v>189</v>
      </c>
      <c r="QMT3236" s="112" t="s">
        <v>0</v>
      </c>
      <c r="QMU3236" s="112" t="s">
        <v>1</v>
      </c>
      <c r="QMV3236" s="112" t="s">
        <v>2</v>
      </c>
      <c r="QMW3236" s="112" t="s">
        <v>3</v>
      </c>
      <c r="QMX3236" s="112" t="s">
        <v>50</v>
      </c>
      <c r="QMY3236" s="112" t="s">
        <v>52</v>
      </c>
      <c r="QMZ3236" s="112" t="s">
        <v>13</v>
      </c>
      <c r="QNA3236" s="235" t="s">
        <v>189</v>
      </c>
      <c r="QNB3236" s="112" t="s">
        <v>0</v>
      </c>
      <c r="QNC3236" s="112" t="s">
        <v>1</v>
      </c>
      <c r="QND3236" s="112" t="s">
        <v>2</v>
      </c>
      <c r="QNE3236" s="112" t="s">
        <v>3</v>
      </c>
      <c r="QNF3236" s="112" t="s">
        <v>50</v>
      </c>
      <c r="QNG3236" s="112" t="s">
        <v>52</v>
      </c>
      <c r="QNH3236" s="112" t="s">
        <v>13</v>
      </c>
      <c r="QNI3236" s="235" t="s">
        <v>189</v>
      </c>
      <c r="QNJ3236" s="112" t="s">
        <v>0</v>
      </c>
      <c r="QNK3236" s="112" t="s">
        <v>1</v>
      </c>
      <c r="QNL3236" s="112" t="s">
        <v>2</v>
      </c>
      <c r="QNM3236" s="112" t="s">
        <v>3</v>
      </c>
      <c r="QNN3236" s="112" t="s">
        <v>50</v>
      </c>
      <c r="QNO3236" s="112" t="s">
        <v>52</v>
      </c>
      <c r="QNP3236" s="112" t="s">
        <v>13</v>
      </c>
      <c r="QNQ3236" s="235" t="s">
        <v>189</v>
      </c>
      <c r="QNR3236" s="112" t="s">
        <v>0</v>
      </c>
      <c r="QNS3236" s="112" t="s">
        <v>1</v>
      </c>
      <c r="QNT3236" s="112" t="s">
        <v>2</v>
      </c>
      <c r="QNU3236" s="112" t="s">
        <v>3</v>
      </c>
      <c r="QNV3236" s="112" t="s">
        <v>50</v>
      </c>
      <c r="QNW3236" s="112" t="s">
        <v>52</v>
      </c>
      <c r="QNX3236" s="112" t="s">
        <v>13</v>
      </c>
      <c r="QNY3236" s="235" t="s">
        <v>189</v>
      </c>
      <c r="QNZ3236" s="112" t="s">
        <v>0</v>
      </c>
      <c r="QOA3236" s="112" t="s">
        <v>1</v>
      </c>
      <c r="QOB3236" s="112" t="s">
        <v>2</v>
      </c>
      <c r="QOC3236" s="112" t="s">
        <v>3</v>
      </c>
      <c r="QOD3236" s="112" t="s">
        <v>50</v>
      </c>
      <c r="QOE3236" s="112" t="s">
        <v>52</v>
      </c>
      <c r="QOF3236" s="112" t="s">
        <v>13</v>
      </c>
      <c r="QOG3236" s="235" t="s">
        <v>189</v>
      </c>
      <c r="QOH3236" s="112" t="s">
        <v>0</v>
      </c>
      <c r="QOI3236" s="112" t="s">
        <v>1</v>
      </c>
      <c r="QOJ3236" s="112" t="s">
        <v>2</v>
      </c>
      <c r="QOK3236" s="112" t="s">
        <v>3</v>
      </c>
      <c r="QOL3236" s="112" t="s">
        <v>50</v>
      </c>
      <c r="QOM3236" s="112" t="s">
        <v>52</v>
      </c>
      <c r="QON3236" s="112" t="s">
        <v>13</v>
      </c>
      <c r="QOO3236" s="235" t="s">
        <v>189</v>
      </c>
      <c r="QOP3236" s="112" t="s">
        <v>0</v>
      </c>
      <c r="QOQ3236" s="112" t="s">
        <v>1</v>
      </c>
      <c r="QOR3236" s="112" t="s">
        <v>2</v>
      </c>
      <c r="QOS3236" s="112" t="s">
        <v>3</v>
      </c>
      <c r="QOT3236" s="112" t="s">
        <v>50</v>
      </c>
      <c r="QOU3236" s="112" t="s">
        <v>52</v>
      </c>
      <c r="QOV3236" s="112" t="s">
        <v>13</v>
      </c>
      <c r="QOW3236" s="235" t="s">
        <v>189</v>
      </c>
      <c r="QOX3236" s="112" t="s">
        <v>0</v>
      </c>
      <c r="QOY3236" s="112" t="s">
        <v>1</v>
      </c>
      <c r="QOZ3236" s="112" t="s">
        <v>2</v>
      </c>
      <c r="QPA3236" s="112" t="s">
        <v>3</v>
      </c>
      <c r="QPB3236" s="112" t="s">
        <v>50</v>
      </c>
      <c r="QPC3236" s="112" t="s">
        <v>52</v>
      </c>
      <c r="QPD3236" s="112" t="s">
        <v>13</v>
      </c>
      <c r="QPE3236" s="235" t="s">
        <v>189</v>
      </c>
      <c r="QPF3236" s="112" t="s">
        <v>0</v>
      </c>
      <c r="QPG3236" s="112" t="s">
        <v>1</v>
      </c>
      <c r="QPH3236" s="112" t="s">
        <v>2</v>
      </c>
      <c r="QPI3236" s="112" t="s">
        <v>3</v>
      </c>
      <c r="QPJ3236" s="112" t="s">
        <v>50</v>
      </c>
      <c r="QPK3236" s="112" t="s">
        <v>52</v>
      </c>
      <c r="QPL3236" s="112" t="s">
        <v>13</v>
      </c>
      <c r="QPM3236" s="235" t="s">
        <v>189</v>
      </c>
      <c r="QPN3236" s="112" t="s">
        <v>0</v>
      </c>
      <c r="QPO3236" s="112" t="s">
        <v>1</v>
      </c>
      <c r="QPP3236" s="112" t="s">
        <v>2</v>
      </c>
      <c r="QPQ3236" s="112" t="s">
        <v>3</v>
      </c>
      <c r="QPR3236" s="112" t="s">
        <v>50</v>
      </c>
      <c r="QPS3236" s="112" t="s">
        <v>52</v>
      </c>
      <c r="QPT3236" s="112" t="s">
        <v>13</v>
      </c>
      <c r="QPU3236" s="235" t="s">
        <v>189</v>
      </c>
      <c r="QPV3236" s="112" t="s">
        <v>0</v>
      </c>
      <c r="QPW3236" s="112" t="s">
        <v>1</v>
      </c>
      <c r="QPX3236" s="112" t="s">
        <v>2</v>
      </c>
      <c r="QPY3236" s="112" t="s">
        <v>3</v>
      </c>
      <c r="QPZ3236" s="112" t="s">
        <v>50</v>
      </c>
      <c r="QQA3236" s="112" t="s">
        <v>52</v>
      </c>
      <c r="QQB3236" s="112" t="s">
        <v>13</v>
      </c>
      <c r="QQC3236" s="235" t="s">
        <v>189</v>
      </c>
      <c r="QQD3236" s="112" t="s">
        <v>0</v>
      </c>
      <c r="QQE3236" s="112" t="s">
        <v>1</v>
      </c>
      <c r="QQF3236" s="112" t="s">
        <v>2</v>
      </c>
      <c r="QQG3236" s="112" t="s">
        <v>3</v>
      </c>
      <c r="QQH3236" s="112" t="s">
        <v>50</v>
      </c>
      <c r="QQI3236" s="112" t="s">
        <v>52</v>
      </c>
      <c r="QQJ3236" s="112" t="s">
        <v>13</v>
      </c>
      <c r="QQK3236" s="235" t="s">
        <v>189</v>
      </c>
      <c r="QQL3236" s="112" t="s">
        <v>0</v>
      </c>
      <c r="QQM3236" s="112" t="s">
        <v>1</v>
      </c>
      <c r="QQN3236" s="112" t="s">
        <v>2</v>
      </c>
      <c r="QQO3236" s="112" t="s">
        <v>3</v>
      </c>
      <c r="QQP3236" s="112" t="s">
        <v>50</v>
      </c>
      <c r="QQQ3236" s="112" t="s">
        <v>52</v>
      </c>
      <c r="QQR3236" s="112" t="s">
        <v>13</v>
      </c>
      <c r="QQS3236" s="235" t="s">
        <v>189</v>
      </c>
      <c r="QQT3236" s="112" t="s">
        <v>0</v>
      </c>
      <c r="QQU3236" s="112" t="s">
        <v>1</v>
      </c>
      <c r="QQV3236" s="112" t="s">
        <v>2</v>
      </c>
      <c r="QQW3236" s="112" t="s">
        <v>3</v>
      </c>
      <c r="QQX3236" s="112" t="s">
        <v>50</v>
      </c>
      <c r="QQY3236" s="112" t="s">
        <v>52</v>
      </c>
      <c r="QQZ3236" s="112" t="s">
        <v>13</v>
      </c>
      <c r="QRA3236" s="235" t="s">
        <v>189</v>
      </c>
      <c r="QRB3236" s="112" t="s">
        <v>0</v>
      </c>
      <c r="QRC3236" s="112" t="s">
        <v>1</v>
      </c>
      <c r="QRD3236" s="112" t="s">
        <v>2</v>
      </c>
      <c r="QRE3236" s="112" t="s">
        <v>3</v>
      </c>
      <c r="QRF3236" s="112" t="s">
        <v>50</v>
      </c>
      <c r="QRG3236" s="112" t="s">
        <v>52</v>
      </c>
      <c r="QRH3236" s="112" t="s">
        <v>13</v>
      </c>
      <c r="QRI3236" s="235" t="s">
        <v>189</v>
      </c>
      <c r="QRJ3236" s="112" t="s">
        <v>0</v>
      </c>
      <c r="QRK3236" s="112" t="s">
        <v>1</v>
      </c>
      <c r="QRL3236" s="112" t="s">
        <v>2</v>
      </c>
      <c r="QRM3236" s="112" t="s">
        <v>3</v>
      </c>
      <c r="QRN3236" s="112" t="s">
        <v>50</v>
      </c>
      <c r="QRO3236" s="112" t="s">
        <v>52</v>
      </c>
      <c r="QRP3236" s="112" t="s">
        <v>13</v>
      </c>
      <c r="QRQ3236" s="235" t="s">
        <v>189</v>
      </c>
      <c r="QRR3236" s="112" t="s">
        <v>0</v>
      </c>
      <c r="QRS3236" s="112" t="s">
        <v>1</v>
      </c>
      <c r="QRT3236" s="112" t="s">
        <v>2</v>
      </c>
      <c r="QRU3236" s="112" t="s">
        <v>3</v>
      </c>
      <c r="QRV3236" s="112" t="s">
        <v>50</v>
      </c>
      <c r="QRW3236" s="112" t="s">
        <v>52</v>
      </c>
      <c r="QRX3236" s="112" t="s">
        <v>13</v>
      </c>
      <c r="QRY3236" s="235" t="s">
        <v>189</v>
      </c>
      <c r="QRZ3236" s="112" t="s">
        <v>0</v>
      </c>
      <c r="QSA3236" s="112" t="s">
        <v>1</v>
      </c>
      <c r="QSB3236" s="112" t="s">
        <v>2</v>
      </c>
      <c r="QSC3236" s="112" t="s">
        <v>3</v>
      </c>
      <c r="QSD3236" s="112" t="s">
        <v>50</v>
      </c>
      <c r="QSE3236" s="112" t="s">
        <v>52</v>
      </c>
      <c r="QSF3236" s="112" t="s">
        <v>13</v>
      </c>
      <c r="QSG3236" s="235" t="s">
        <v>189</v>
      </c>
      <c r="QSH3236" s="112" t="s">
        <v>0</v>
      </c>
      <c r="QSI3236" s="112" t="s">
        <v>1</v>
      </c>
      <c r="QSJ3236" s="112" t="s">
        <v>2</v>
      </c>
      <c r="QSK3236" s="112" t="s">
        <v>3</v>
      </c>
      <c r="QSL3236" s="112" t="s">
        <v>50</v>
      </c>
      <c r="QSM3236" s="112" t="s">
        <v>52</v>
      </c>
      <c r="QSN3236" s="112" t="s">
        <v>13</v>
      </c>
      <c r="QSO3236" s="235" t="s">
        <v>189</v>
      </c>
      <c r="QSP3236" s="112" t="s">
        <v>0</v>
      </c>
      <c r="QSQ3236" s="112" t="s">
        <v>1</v>
      </c>
      <c r="QSR3236" s="112" t="s">
        <v>2</v>
      </c>
      <c r="QSS3236" s="112" t="s">
        <v>3</v>
      </c>
      <c r="QST3236" s="112" t="s">
        <v>50</v>
      </c>
      <c r="QSU3236" s="112" t="s">
        <v>52</v>
      </c>
      <c r="QSV3236" s="112" t="s">
        <v>13</v>
      </c>
      <c r="QSW3236" s="235" t="s">
        <v>189</v>
      </c>
      <c r="QSX3236" s="112" t="s">
        <v>0</v>
      </c>
      <c r="QSY3236" s="112" t="s">
        <v>1</v>
      </c>
      <c r="QSZ3236" s="112" t="s">
        <v>2</v>
      </c>
      <c r="QTA3236" s="112" t="s">
        <v>3</v>
      </c>
      <c r="QTB3236" s="112" t="s">
        <v>50</v>
      </c>
      <c r="QTC3236" s="112" t="s">
        <v>52</v>
      </c>
      <c r="QTD3236" s="112" t="s">
        <v>13</v>
      </c>
      <c r="QTE3236" s="235" t="s">
        <v>189</v>
      </c>
      <c r="QTF3236" s="112" t="s">
        <v>0</v>
      </c>
      <c r="QTG3236" s="112" t="s">
        <v>1</v>
      </c>
      <c r="QTH3236" s="112" t="s">
        <v>2</v>
      </c>
      <c r="QTI3236" s="112" t="s">
        <v>3</v>
      </c>
      <c r="QTJ3236" s="112" t="s">
        <v>50</v>
      </c>
      <c r="QTK3236" s="112" t="s">
        <v>52</v>
      </c>
      <c r="QTL3236" s="112" t="s">
        <v>13</v>
      </c>
      <c r="QTM3236" s="235" t="s">
        <v>189</v>
      </c>
      <c r="QTN3236" s="112" t="s">
        <v>0</v>
      </c>
      <c r="QTO3236" s="112" t="s">
        <v>1</v>
      </c>
      <c r="QTP3236" s="112" t="s">
        <v>2</v>
      </c>
      <c r="QTQ3236" s="112" t="s">
        <v>3</v>
      </c>
      <c r="QTR3236" s="112" t="s">
        <v>50</v>
      </c>
      <c r="QTS3236" s="112" t="s">
        <v>52</v>
      </c>
      <c r="QTT3236" s="112" t="s">
        <v>13</v>
      </c>
      <c r="QTU3236" s="235" t="s">
        <v>189</v>
      </c>
      <c r="QTV3236" s="112" t="s">
        <v>0</v>
      </c>
      <c r="QTW3236" s="112" t="s">
        <v>1</v>
      </c>
      <c r="QTX3236" s="112" t="s">
        <v>2</v>
      </c>
      <c r="QTY3236" s="112" t="s">
        <v>3</v>
      </c>
      <c r="QTZ3236" s="112" t="s">
        <v>50</v>
      </c>
      <c r="QUA3236" s="112" t="s">
        <v>52</v>
      </c>
      <c r="QUB3236" s="112" t="s">
        <v>13</v>
      </c>
      <c r="QUC3236" s="235" t="s">
        <v>189</v>
      </c>
      <c r="QUD3236" s="112" t="s">
        <v>0</v>
      </c>
      <c r="QUE3236" s="112" t="s">
        <v>1</v>
      </c>
      <c r="QUF3236" s="112" t="s">
        <v>2</v>
      </c>
      <c r="QUG3236" s="112" t="s">
        <v>3</v>
      </c>
      <c r="QUH3236" s="112" t="s">
        <v>50</v>
      </c>
      <c r="QUI3236" s="112" t="s">
        <v>52</v>
      </c>
      <c r="QUJ3236" s="112" t="s">
        <v>13</v>
      </c>
      <c r="QUK3236" s="235" t="s">
        <v>189</v>
      </c>
      <c r="QUL3236" s="112" t="s">
        <v>0</v>
      </c>
      <c r="QUM3236" s="112" t="s">
        <v>1</v>
      </c>
      <c r="QUN3236" s="112" t="s">
        <v>2</v>
      </c>
      <c r="QUO3236" s="112" t="s">
        <v>3</v>
      </c>
      <c r="QUP3236" s="112" t="s">
        <v>50</v>
      </c>
      <c r="QUQ3236" s="112" t="s">
        <v>52</v>
      </c>
      <c r="QUR3236" s="112" t="s">
        <v>13</v>
      </c>
      <c r="QUS3236" s="235" t="s">
        <v>189</v>
      </c>
      <c r="QUT3236" s="112" t="s">
        <v>0</v>
      </c>
      <c r="QUU3236" s="112" t="s">
        <v>1</v>
      </c>
      <c r="QUV3236" s="112" t="s">
        <v>2</v>
      </c>
      <c r="QUW3236" s="112" t="s">
        <v>3</v>
      </c>
      <c r="QUX3236" s="112" t="s">
        <v>50</v>
      </c>
      <c r="QUY3236" s="112" t="s">
        <v>52</v>
      </c>
      <c r="QUZ3236" s="112" t="s">
        <v>13</v>
      </c>
      <c r="QVA3236" s="235" t="s">
        <v>189</v>
      </c>
      <c r="QVB3236" s="112" t="s">
        <v>0</v>
      </c>
      <c r="QVC3236" s="112" t="s">
        <v>1</v>
      </c>
      <c r="QVD3236" s="112" t="s">
        <v>2</v>
      </c>
      <c r="QVE3236" s="112" t="s">
        <v>3</v>
      </c>
      <c r="QVF3236" s="112" t="s">
        <v>50</v>
      </c>
      <c r="QVG3236" s="112" t="s">
        <v>52</v>
      </c>
      <c r="QVH3236" s="112" t="s">
        <v>13</v>
      </c>
      <c r="QVI3236" s="235" t="s">
        <v>189</v>
      </c>
      <c r="QVJ3236" s="112" t="s">
        <v>0</v>
      </c>
      <c r="QVK3236" s="112" t="s">
        <v>1</v>
      </c>
      <c r="QVL3236" s="112" t="s">
        <v>2</v>
      </c>
      <c r="QVM3236" s="112" t="s">
        <v>3</v>
      </c>
      <c r="QVN3236" s="112" t="s">
        <v>50</v>
      </c>
      <c r="QVO3236" s="112" t="s">
        <v>52</v>
      </c>
      <c r="QVP3236" s="112" t="s">
        <v>13</v>
      </c>
      <c r="QVQ3236" s="235" t="s">
        <v>189</v>
      </c>
      <c r="QVR3236" s="112" t="s">
        <v>0</v>
      </c>
      <c r="QVS3236" s="112" t="s">
        <v>1</v>
      </c>
      <c r="QVT3236" s="112" t="s">
        <v>2</v>
      </c>
      <c r="QVU3236" s="112" t="s">
        <v>3</v>
      </c>
      <c r="QVV3236" s="112" t="s">
        <v>50</v>
      </c>
      <c r="QVW3236" s="112" t="s">
        <v>52</v>
      </c>
      <c r="QVX3236" s="112" t="s">
        <v>13</v>
      </c>
      <c r="QVY3236" s="235" t="s">
        <v>189</v>
      </c>
      <c r="QVZ3236" s="112" t="s">
        <v>0</v>
      </c>
      <c r="QWA3236" s="112" t="s">
        <v>1</v>
      </c>
      <c r="QWB3236" s="112" t="s">
        <v>2</v>
      </c>
      <c r="QWC3236" s="112" t="s">
        <v>3</v>
      </c>
      <c r="QWD3236" s="112" t="s">
        <v>50</v>
      </c>
      <c r="QWE3236" s="112" t="s">
        <v>52</v>
      </c>
      <c r="QWF3236" s="112" t="s">
        <v>13</v>
      </c>
      <c r="QWG3236" s="235" t="s">
        <v>189</v>
      </c>
      <c r="QWH3236" s="112" t="s">
        <v>0</v>
      </c>
      <c r="QWI3236" s="112" t="s">
        <v>1</v>
      </c>
      <c r="QWJ3236" s="112" t="s">
        <v>2</v>
      </c>
      <c r="QWK3236" s="112" t="s">
        <v>3</v>
      </c>
      <c r="QWL3236" s="112" t="s">
        <v>50</v>
      </c>
      <c r="QWM3236" s="112" t="s">
        <v>52</v>
      </c>
      <c r="QWN3236" s="112" t="s">
        <v>13</v>
      </c>
      <c r="QWO3236" s="235" t="s">
        <v>189</v>
      </c>
      <c r="QWP3236" s="112" t="s">
        <v>0</v>
      </c>
      <c r="QWQ3236" s="112" t="s">
        <v>1</v>
      </c>
      <c r="QWR3236" s="112" t="s">
        <v>2</v>
      </c>
      <c r="QWS3236" s="112" t="s">
        <v>3</v>
      </c>
      <c r="QWT3236" s="112" t="s">
        <v>50</v>
      </c>
      <c r="QWU3236" s="112" t="s">
        <v>52</v>
      </c>
      <c r="QWV3236" s="112" t="s">
        <v>13</v>
      </c>
      <c r="QWW3236" s="235" t="s">
        <v>189</v>
      </c>
      <c r="QWX3236" s="112" t="s">
        <v>0</v>
      </c>
      <c r="QWY3236" s="112" t="s">
        <v>1</v>
      </c>
      <c r="QWZ3236" s="112" t="s">
        <v>2</v>
      </c>
      <c r="QXA3236" s="112" t="s">
        <v>3</v>
      </c>
      <c r="QXB3236" s="112" t="s">
        <v>50</v>
      </c>
      <c r="QXC3236" s="112" t="s">
        <v>52</v>
      </c>
      <c r="QXD3236" s="112" t="s">
        <v>13</v>
      </c>
      <c r="QXE3236" s="235" t="s">
        <v>189</v>
      </c>
      <c r="QXF3236" s="112" t="s">
        <v>0</v>
      </c>
      <c r="QXG3236" s="112" t="s">
        <v>1</v>
      </c>
      <c r="QXH3236" s="112" t="s">
        <v>2</v>
      </c>
      <c r="QXI3236" s="112" t="s">
        <v>3</v>
      </c>
      <c r="QXJ3236" s="112" t="s">
        <v>50</v>
      </c>
      <c r="QXK3236" s="112" t="s">
        <v>52</v>
      </c>
      <c r="QXL3236" s="112" t="s">
        <v>13</v>
      </c>
      <c r="QXM3236" s="235" t="s">
        <v>189</v>
      </c>
      <c r="QXN3236" s="112" t="s">
        <v>0</v>
      </c>
      <c r="QXO3236" s="112" t="s">
        <v>1</v>
      </c>
      <c r="QXP3236" s="112" t="s">
        <v>2</v>
      </c>
      <c r="QXQ3236" s="112" t="s">
        <v>3</v>
      </c>
      <c r="QXR3236" s="112" t="s">
        <v>50</v>
      </c>
      <c r="QXS3236" s="112" t="s">
        <v>52</v>
      </c>
      <c r="QXT3236" s="112" t="s">
        <v>13</v>
      </c>
      <c r="QXU3236" s="235" t="s">
        <v>189</v>
      </c>
      <c r="QXV3236" s="112" t="s">
        <v>0</v>
      </c>
      <c r="QXW3236" s="112" t="s">
        <v>1</v>
      </c>
      <c r="QXX3236" s="112" t="s">
        <v>2</v>
      </c>
      <c r="QXY3236" s="112" t="s">
        <v>3</v>
      </c>
      <c r="QXZ3236" s="112" t="s">
        <v>50</v>
      </c>
      <c r="QYA3236" s="112" t="s">
        <v>52</v>
      </c>
      <c r="QYB3236" s="112" t="s">
        <v>13</v>
      </c>
      <c r="QYC3236" s="235" t="s">
        <v>189</v>
      </c>
      <c r="QYD3236" s="112" t="s">
        <v>0</v>
      </c>
      <c r="QYE3236" s="112" t="s">
        <v>1</v>
      </c>
      <c r="QYF3236" s="112" t="s">
        <v>2</v>
      </c>
      <c r="QYG3236" s="112" t="s">
        <v>3</v>
      </c>
      <c r="QYH3236" s="112" t="s">
        <v>50</v>
      </c>
      <c r="QYI3236" s="112" t="s">
        <v>52</v>
      </c>
      <c r="QYJ3236" s="112" t="s">
        <v>13</v>
      </c>
      <c r="QYK3236" s="235" t="s">
        <v>189</v>
      </c>
      <c r="QYL3236" s="112" t="s">
        <v>0</v>
      </c>
      <c r="QYM3236" s="112" t="s">
        <v>1</v>
      </c>
      <c r="QYN3236" s="112" t="s">
        <v>2</v>
      </c>
      <c r="QYO3236" s="112" t="s">
        <v>3</v>
      </c>
      <c r="QYP3236" s="112" t="s">
        <v>50</v>
      </c>
      <c r="QYQ3236" s="112" t="s">
        <v>52</v>
      </c>
      <c r="QYR3236" s="112" t="s">
        <v>13</v>
      </c>
      <c r="QYS3236" s="235" t="s">
        <v>189</v>
      </c>
      <c r="QYT3236" s="112" t="s">
        <v>0</v>
      </c>
      <c r="QYU3236" s="112" t="s">
        <v>1</v>
      </c>
      <c r="QYV3236" s="112" t="s">
        <v>2</v>
      </c>
      <c r="QYW3236" s="112" t="s">
        <v>3</v>
      </c>
      <c r="QYX3236" s="112" t="s">
        <v>50</v>
      </c>
      <c r="QYY3236" s="112" t="s">
        <v>52</v>
      </c>
      <c r="QYZ3236" s="112" t="s">
        <v>13</v>
      </c>
      <c r="QZA3236" s="235" t="s">
        <v>189</v>
      </c>
      <c r="QZB3236" s="112" t="s">
        <v>0</v>
      </c>
      <c r="QZC3236" s="112" t="s">
        <v>1</v>
      </c>
      <c r="QZD3236" s="112" t="s">
        <v>2</v>
      </c>
      <c r="QZE3236" s="112" t="s">
        <v>3</v>
      </c>
      <c r="QZF3236" s="112" t="s">
        <v>50</v>
      </c>
      <c r="QZG3236" s="112" t="s">
        <v>52</v>
      </c>
      <c r="QZH3236" s="112" t="s">
        <v>13</v>
      </c>
      <c r="QZI3236" s="235" t="s">
        <v>189</v>
      </c>
      <c r="QZJ3236" s="112" t="s">
        <v>0</v>
      </c>
      <c r="QZK3236" s="112" t="s">
        <v>1</v>
      </c>
      <c r="QZL3236" s="112" t="s">
        <v>2</v>
      </c>
      <c r="QZM3236" s="112" t="s">
        <v>3</v>
      </c>
      <c r="QZN3236" s="112" t="s">
        <v>50</v>
      </c>
      <c r="QZO3236" s="112" t="s">
        <v>52</v>
      </c>
      <c r="QZP3236" s="112" t="s">
        <v>13</v>
      </c>
      <c r="QZQ3236" s="235" t="s">
        <v>189</v>
      </c>
      <c r="QZR3236" s="112" t="s">
        <v>0</v>
      </c>
      <c r="QZS3236" s="112" t="s">
        <v>1</v>
      </c>
      <c r="QZT3236" s="112" t="s">
        <v>2</v>
      </c>
      <c r="QZU3236" s="112" t="s">
        <v>3</v>
      </c>
      <c r="QZV3236" s="112" t="s">
        <v>50</v>
      </c>
      <c r="QZW3236" s="112" t="s">
        <v>52</v>
      </c>
      <c r="QZX3236" s="112" t="s">
        <v>13</v>
      </c>
      <c r="QZY3236" s="235" t="s">
        <v>189</v>
      </c>
      <c r="QZZ3236" s="112" t="s">
        <v>0</v>
      </c>
      <c r="RAA3236" s="112" t="s">
        <v>1</v>
      </c>
      <c r="RAB3236" s="112" t="s">
        <v>2</v>
      </c>
      <c r="RAC3236" s="112" t="s">
        <v>3</v>
      </c>
      <c r="RAD3236" s="112" t="s">
        <v>50</v>
      </c>
      <c r="RAE3236" s="112" t="s">
        <v>52</v>
      </c>
      <c r="RAF3236" s="112" t="s">
        <v>13</v>
      </c>
      <c r="RAG3236" s="235" t="s">
        <v>189</v>
      </c>
      <c r="RAH3236" s="112" t="s">
        <v>0</v>
      </c>
      <c r="RAI3236" s="112" t="s">
        <v>1</v>
      </c>
      <c r="RAJ3236" s="112" t="s">
        <v>2</v>
      </c>
      <c r="RAK3236" s="112" t="s">
        <v>3</v>
      </c>
      <c r="RAL3236" s="112" t="s">
        <v>50</v>
      </c>
      <c r="RAM3236" s="112" t="s">
        <v>52</v>
      </c>
      <c r="RAN3236" s="112" t="s">
        <v>13</v>
      </c>
      <c r="RAO3236" s="235" t="s">
        <v>189</v>
      </c>
      <c r="RAP3236" s="112" t="s">
        <v>0</v>
      </c>
      <c r="RAQ3236" s="112" t="s">
        <v>1</v>
      </c>
      <c r="RAR3236" s="112" t="s">
        <v>2</v>
      </c>
      <c r="RAS3236" s="112" t="s">
        <v>3</v>
      </c>
      <c r="RAT3236" s="112" t="s">
        <v>50</v>
      </c>
      <c r="RAU3236" s="112" t="s">
        <v>52</v>
      </c>
      <c r="RAV3236" s="112" t="s">
        <v>13</v>
      </c>
      <c r="RAW3236" s="235" t="s">
        <v>189</v>
      </c>
      <c r="RAX3236" s="112" t="s">
        <v>0</v>
      </c>
      <c r="RAY3236" s="112" t="s">
        <v>1</v>
      </c>
      <c r="RAZ3236" s="112" t="s">
        <v>2</v>
      </c>
      <c r="RBA3236" s="112" t="s">
        <v>3</v>
      </c>
      <c r="RBB3236" s="112" t="s">
        <v>50</v>
      </c>
      <c r="RBC3236" s="112" t="s">
        <v>52</v>
      </c>
      <c r="RBD3236" s="112" t="s">
        <v>13</v>
      </c>
      <c r="RBE3236" s="235" t="s">
        <v>189</v>
      </c>
      <c r="RBF3236" s="112" t="s">
        <v>0</v>
      </c>
      <c r="RBG3236" s="112" t="s">
        <v>1</v>
      </c>
      <c r="RBH3236" s="112" t="s">
        <v>2</v>
      </c>
      <c r="RBI3236" s="112" t="s">
        <v>3</v>
      </c>
      <c r="RBJ3236" s="112" t="s">
        <v>50</v>
      </c>
      <c r="RBK3236" s="112" t="s">
        <v>52</v>
      </c>
      <c r="RBL3236" s="112" t="s">
        <v>13</v>
      </c>
      <c r="RBM3236" s="235" t="s">
        <v>189</v>
      </c>
      <c r="RBN3236" s="112" t="s">
        <v>0</v>
      </c>
      <c r="RBO3236" s="112" t="s">
        <v>1</v>
      </c>
      <c r="RBP3236" s="112" t="s">
        <v>2</v>
      </c>
      <c r="RBQ3236" s="112" t="s">
        <v>3</v>
      </c>
      <c r="RBR3236" s="112" t="s">
        <v>50</v>
      </c>
      <c r="RBS3236" s="112" t="s">
        <v>52</v>
      </c>
      <c r="RBT3236" s="112" t="s">
        <v>13</v>
      </c>
      <c r="RBU3236" s="235" t="s">
        <v>189</v>
      </c>
      <c r="RBV3236" s="112" t="s">
        <v>0</v>
      </c>
      <c r="RBW3236" s="112" t="s">
        <v>1</v>
      </c>
      <c r="RBX3236" s="112" t="s">
        <v>2</v>
      </c>
      <c r="RBY3236" s="112" t="s">
        <v>3</v>
      </c>
      <c r="RBZ3236" s="112" t="s">
        <v>50</v>
      </c>
      <c r="RCA3236" s="112" t="s">
        <v>52</v>
      </c>
      <c r="RCB3236" s="112" t="s">
        <v>13</v>
      </c>
      <c r="RCC3236" s="235" t="s">
        <v>189</v>
      </c>
      <c r="RCD3236" s="112" t="s">
        <v>0</v>
      </c>
      <c r="RCE3236" s="112" t="s">
        <v>1</v>
      </c>
      <c r="RCF3236" s="112" t="s">
        <v>2</v>
      </c>
      <c r="RCG3236" s="112" t="s">
        <v>3</v>
      </c>
      <c r="RCH3236" s="112" t="s">
        <v>50</v>
      </c>
      <c r="RCI3236" s="112" t="s">
        <v>52</v>
      </c>
      <c r="RCJ3236" s="112" t="s">
        <v>13</v>
      </c>
      <c r="RCK3236" s="235" t="s">
        <v>189</v>
      </c>
      <c r="RCL3236" s="112" t="s">
        <v>0</v>
      </c>
      <c r="RCM3236" s="112" t="s">
        <v>1</v>
      </c>
      <c r="RCN3236" s="112" t="s">
        <v>2</v>
      </c>
      <c r="RCO3236" s="112" t="s">
        <v>3</v>
      </c>
      <c r="RCP3236" s="112" t="s">
        <v>50</v>
      </c>
      <c r="RCQ3236" s="112" t="s">
        <v>52</v>
      </c>
      <c r="RCR3236" s="112" t="s">
        <v>13</v>
      </c>
      <c r="RCS3236" s="235" t="s">
        <v>189</v>
      </c>
      <c r="RCT3236" s="112" t="s">
        <v>0</v>
      </c>
      <c r="RCU3236" s="112" t="s">
        <v>1</v>
      </c>
      <c r="RCV3236" s="112" t="s">
        <v>2</v>
      </c>
      <c r="RCW3236" s="112" t="s">
        <v>3</v>
      </c>
      <c r="RCX3236" s="112" t="s">
        <v>50</v>
      </c>
      <c r="RCY3236" s="112" t="s">
        <v>52</v>
      </c>
      <c r="RCZ3236" s="112" t="s">
        <v>13</v>
      </c>
      <c r="RDA3236" s="235" t="s">
        <v>189</v>
      </c>
      <c r="RDB3236" s="112" t="s">
        <v>0</v>
      </c>
      <c r="RDC3236" s="112" t="s">
        <v>1</v>
      </c>
      <c r="RDD3236" s="112" t="s">
        <v>2</v>
      </c>
      <c r="RDE3236" s="112" t="s">
        <v>3</v>
      </c>
      <c r="RDF3236" s="112" t="s">
        <v>50</v>
      </c>
      <c r="RDG3236" s="112" t="s">
        <v>52</v>
      </c>
      <c r="RDH3236" s="112" t="s">
        <v>13</v>
      </c>
      <c r="RDI3236" s="235" t="s">
        <v>189</v>
      </c>
      <c r="RDJ3236" s="112" t="s">
        <v>0</v>
      </c>
      <c r="RDK3236" s="112" t="s">
        <v>1</v>
      </c>
      <c r="RDL3236" s="112" t="s">
        <v>2</v>
      </c>
      <c r="RDM3236" s="112" t="s">
        <v>3</v>
      </c>
      <c r="RDN3236" s="112" t="s">
        <v>50</v>
      </c>
      <c r="RDO3236" s="112" t="s">
        <v>52</v>
      </c>
      <c r="RDP3236" s="112" t="s">
        <v>13</v>
      </c>
      <c r="RDQ3236" s="235" t="s">
        <v>189</v>
      </c>
      <c r="RDR3236" s="112" t="s">
        <v>0</v>
      </c>
      <c r="RDS3236" s="112" t="s">
        <v>1</v>
      </c>
      <c r="RDT3236" s="112" t="s">
        <v>2</v>
      </c>
      <c r="RDU3236" s="112" t="s">
        <v>3</v>
      </c>
      <c r="RDV3236" s="112" t="s">
        <v>50</v>
      </c>
      <c r="RDW3236" s="112" t="s">
        <v>52</v>
      </c>
      <c r="RDX3236" s="112" t="s">
        <v>13</v>
      </c>
      <c r="RDY3236" s="235" t="s">
        <v>189</v>
      </c>
      <c r="RDZ3236" s="112" t="s">
        <v>0</v>
      </c>
      <c r="REA3236" s="112" t="s">
        <v>1</v>
      </c>
      <c r="REB3236" s="112" t="s">
        <v>2</v>
      </c>
      <c r="REC3236" s="112" t="s">
        <v>3</v>
      </c>
      <c r="RED3236" s="112" t="s">
        <v>50</v>
      </c>
      <c r="REE3236" s="112" t="s">
        <v>52</v>
      </c>
      <c r="REF3236" s="112" t="s">
        <v>13</v>
      </c>
      <c r="REG3236" s="235" t="s">
        <v>189</v>
      </c>
      <c r="REH3236" s="112" t="s">
        <v>0</v>
      </c>
      <c r="REI3236" s="112" t="s">
        <v>1</v>
      </c>
      <c r="REJ3236" s="112" t="s">
        <v>2</v>
      </c>
      <c r="REK3236" s="112" t="s">
        <v>3</v>
      </c>
      <c r="REL3236" s="112" t="s">
        <v>50</v>
      </c>
      <c r="REM3236" s="112" t="s">
        <v>52</v>
      </c>
      <c r="REN3236" s="112" t="s">
        <v>13</v>
      </c>
      <c r="REO3236" s="235" t="s">
        <v>189</v>
      </c>
      <c r="REP3236" s="112" t="s">
        <v>0</v>
      </c>
      <c r="REQ3236" s="112" t="s">
        <v>1</v>
      </c>
      <c r="RER3236" s="112" t="s">
        <v>2</v>
      </c>
      <c r="RES3236" s="112" t="s">
        <v>3</v>
      </c>
      <c r="RET3236" s="112" t="s">
        <v>50</v>
      </c>
      <c r="REU3236" s="112" t="s">
        <v>52</v>
      </c>
      <c r="REV3236" s="112" t="s">
        <v>13</v>
      </c>
      <c r="REW3236" s="235" t="s">
        <v>189</v>
      </c>
      <c r="REX3236" s="112" t="s">
        <v>0</v>
      </c>
      <c r="REY3236" s="112" t="s">
        <v>1</v>
      </c>
      <c r="REZ3236" s="112" t="s">
        <v>2</v>
      </c>
      <c r="RFA3236" s="112" t="s">
        <v>3</v>
      </c>
      <c r="RFB3236" s="112" t="s">
        <v>50</v>
      </c>
      <c r="RFC3236" s="112" t="s">
        <v>52</v>
      </c>
      <c r="RFD3236" s="112" t="s">
        <v>13</v>
      </c>
      <c r="RFE3236" s="235" t="s">
        <v>189</v>
      </c>
      <c r="RFF3236" s="112" t="s">
        <v>0</v>
      </c>
      <c r="RFG3236" s="112" t="s">
        <v>1</v>
      </c>
      <c r="RFH3236" s="112" t="s">
        <v>2</v>
      </c>
      <c r="RFI3236" s="112" t="s">
        <v>3</v>
      </c>
      <c r="RFJ3236" s="112" t="s">
        <v>50</v>
      </c>
      <c r="RFK3236" s="112" t="s">
        <v>52</v>
      </c>
      <c r="RFL3236" s="112" t="s">
        <v>13</v>
      </c>
      <c r="RFM3236" s="235" t="s">
        <v>189</v>
      </c>
      <c r="RFN3236" s="112" t="s">
        <v>0</v>
      </c>
      <c r="RFO3236" s="112" t="s">
        <v>1</v>
      </c>
      <c r="RFP3236" s="112" t="s">
        <v>2</v>
      </c>
      <c r="RFQ3236" s="112" t="s">
        <v>3</v>
      </c>
      <c r="RFR3236" s="112" t="s">
        <v>50</v>
      </c>
      <c r="RFS3236" s="112" t="s">
        <v>52</v>
      </c>
      <c r="RFT3236" s="112" t="s">
        <v>13</v>
      </c>
      <c r="RFU3236" s="235" t="s">
        <v>189</v>
      </c>
      <c r="RFV3236" s="112" t="s">
        <v>0</v>
      </c>
      <c r="RFW3236" s="112" t="s">
        <v>1</v>
      </c>
      <c r="RFX3236" s="112" t="s">
        <v>2</v>
      </c>
      <c r="RFY3236" s="112" t="s">
        <v>3</v>
      </c>
      <c r="RFZ3236" s="112" t="s">
        <v>50</v>
      </c>
      <c r="RGA3236" s="112" t="s">
        <v>52</v>
      </c>
      <c r="RGB3236" s="112" t="s">
        <v>13</v>
      </c>
      <c r="RGC3236" s="235" t="s">
        <v>189</v>
      </c>
      <c r="RGD3236" s="112" t="s">
        <v>0</v>
      </c>
      <c r="RGE3236" s="112" t="s">
        <v>1</v>
      </c>
      <c r="RGF3236" s="112" t="s">
        <v>2</v>
      </c>
      <c r="RGG3236" s="112" t="s">
        <v>3</v>
      </c>
      <c r="RGH3236" s="112" t="s">
        <v>50</v>
      </c>
      <c r="RGI3236" s="112" t="s">
        <v>52</v>
      </c>
      <c r="RGJ3236" s="112" t="s">
        <v>13</v>
      </c>
      <c r="RGK3236" s="235" t="s">
        <v>189</v>
      </c>
      <c r="RGL3236" s="112" t="s">
        <v>0</v>
      </c>
      <c r="RGM3236" s="112" t="s">
        <v>1</v>
      </c>
      <c r="RGN3236" s="112" t="s">
        <v>2</v>
      </c>
      <c r="RGO3236" s="112" t="s">
        <v>3</v>
      </c>
      <c r="RGP3236" s="112" t="s">
        <v>50</v>
      </c>
      <c r="RGQ3236" s="112" t="s">
        <v>52</v>
      </c>
      <c r="RGR3236" s="112" t="s">
        <v>13</v>
      </c>
      <c r="RGS3236" s="235" t="s">
        <v>189</v>
      </c>
      <c r="RGT3236" s="112" t="s">
        <v>0</v>
      </c>
      <c r="RGU3236" s="112" t="s">
        <v>1</v>
      </c>
      <c r="RGV3236" s="112" t="s">
        <v>2</v>
      </c>
      <c r="RGW3236" s="112" t="s">
        <v>3</v>
      </c>
      <c r="RGX3236" s="112" t="s">
        <v>50</v>
      </c>
      <c r="RGY3236" s="112" t="s">
        <v>52</v>
      </c>
      <c r="RGZ3236" s="112" t="s">
        <v>13</v>
      </c>
      <c r="RHA3236" s="235" t="s">
        <v>189</v>
      </c>
      <c r="RHB3236" s="112" t="s">
        <v>0</v>
      </c>
      <c r="RHC3236" s="112" t="s">
        <v>1</v>
      </c>
      <c r="RHD3236" s="112" t="s">
        <v>2</v>
      </c>
      <c r="RHE3236" s="112" t="s">
        <v>3</v>
      </c>
      <c r="RHF3236" s="112" t="s">
        <v>50</v>
      </c>
      <c r="RHG3236" s="112" t="s">
        <v>52</v>
      </c>
      <c r="RHH3236" s="112" t="s">
        <v>13</v>
      </c>
      <c r="RHI3236" s="235" t="s">
        <v>189</v>
      </c>
      <c r="RHJ3236" s="112" t="s">
        <v>0</v>
      </c>
      <c r="RHK3236" s="112" t="s">
        <v>1</v>
      </c>
      <c r="RHL3236" s="112" t="s">
        <v>2</v>
      </c>
      <c r="RHM3236" s="112" t="s">
        <v>3</v>
      </c>
      <c r="RHN3236" s="112" t="s">
        <v>50</v>
      </c>
      <c r="RHO3236" s="112" t="s">
        <v>52</v>
      </c>
      <c r="RHP3236" s="112" t="s">
        <v>13</v>
      </c>
      <c r="RHQ3236" s="235" t="s">
        <v>189</v>
      </c>
      <c r="RHR3236" s="112" t="s">
        <v>0</v>
      </c>
      <c r="RHS3236" s="112" t="s">
        <v>1</v>
      </c>
      <c r="RHT3236" s="112" t="s">
        <v>2</v>
      </c>
      <c r="RHU3236" s="112" t="s">
        <v>3</v>
      </c>
      <c r="RHV3236" s="112" t="s">
        <v>50</v>
      </c>
      <c r="RHW3236" s="112" t="s">
        <v>52</v>
      </c>
      <c r="RHX3236" s="112" t="s">
        <v>13</v>
      </c>
      <c r="RHY3236" s="235" t="s">
        <v>189</v>
      </c>
      <c r="RHZ3236" s="112" t="s">
        <v>0</v>
      </c>
      <c r="RIA3236" s="112" t="s">
        <v>1</v>
      </c>
      <c r="RIB3236" s="112" t="s">
        <v>2</v>
      </c>
      <c r="RIC3236" s="112" t="s">
        <v>3</v>
      </c>
      <c r="RID3236" s="112" t="s">
        <v>50</v>
      </c>
      <c r="RIE3236" s="112" t="s">
        <v>52</v>
      </c>
      <c r="RIF3236" s="112" t="s">
        <v>13</v>
      </c>
      <c r="RIG3236" s="235" t="s">
        <v>189</v>
      </c>
      <c r="RIH3236" s="112" t="s">
        <v>0</v>
      </c>
      <c r="RII3236" s="112" t="s">
        <v>1</v>
      </c>
      <c r="RIJ3236" s="112" t="s">
        <v>2</v>
      </c>
      <c r="RIK3236" s="112" t="s">
        <v>3</v>
      </c>
      <c r="RIL3236" s="112" t="s">
        <v>50</v>
      </c>
      <c r="RIM3236" s="112" t="s">
        <v>52</v>
      </c>
      <c r="RIN3236" s="112" t="s">
        <v>13</v>
      </c>
      <c r="RIO3236" s="235" t="s">
        <v>189</v>
      </c>
      <c r="RIP3236" s="112" t="s">
        <v>0</v>
      </c>
      <c r="RIQ3236" s="112" t="s">
        <v>1</v>
      </c>
      <c r="RIR3236" s="112" t="s">
        <v>2</v>
      </c>
      <c r="RIS3236" s="112" t="s">
        <v>3</v>
      </c>
      <c r="RIT3236" s="112" t="s">
        <v>50</v>
      </c>
      <c r="RIU3236" s="112" t="s">
        <v>52</v>
      </c>
      <c r="RIV3236" s="112" t="s">
        <v>13</v>
      </c>
      <c r="RIW3236" s="235" t="s">
        <v>189</v>
      </c>
      <c r="RIX3236" s="112" t="s">
        <v>0</v>
      </c>
      <c r="RIY3236" s="112" t="s">
        <v>1</v>
      </c>
      <c r="RIZ3236" s="112" t="s">
        <v>2</v>
      </c>
      <c r="RJA3236" s="112" t="s">
        <v>3</v>
      </c>
      <c r="RJB3236" s="112" t="s">
        <v>50</v>
      </c>
      <c r="RJC3236" s="112" t="s">
        <v>52</v>
      </c>
      <c r="RJD3236" s="112" t="s">
        <v>13</v>
      </c>
      <c r="RJE3236" s="235" t="s">
        <v>189</v>
      </c>
      <c r="RJF3236" s="112" t="s">
        <v>0</v>
      </c>
      <c r="RJG3236" s="112" t="s">
        <v>1</v>
      </c>
      <c r="RJH3236" s="112" t="s">
        <v>2</v>
      </c>
      <c r="RJI3236" s="112" t="s">
        <v>3</v>
      </c>
      <c r="RJJ3236" s="112" t="s">
        <v>50</v>
      </c>
      <c r="RJK3236" s="112" t="s">
        <v>52</v>
      </c>
      <c r="RJL3236" s="112" t="s">
        <v>13</v>
      </c>
      <c r="RJM3236" s="235" t="s">
        <v>189</v>
      </c>
      <c r="RJN3236" s="112" t="s">
        <v>0</v>
      </c>
      <c r="RJO3236" s="112" t="s">
        <v>1</v>
      </c>
      <c r="RJP3236" s="112" t="s">
        <v>2</v>
      </c>
      <c r="RJQ3236" s="112" t="s">
        <v>3</v>
      </c>
      <c r="RJR3236" s="112" t="s">
        <v>50</v>
      </c>
      <c r="RJS3236" s="112" t="s">
        <v>52</v>
      </c>
      <c r="RJT3236" s="112" t="s">
        <v>13</v>
      </c>
      <c r="RJU3236" s="235" t="s">
        <v>189</v>
      </c>
      <c r="RJV3236" s="112" t="s">
        <v>0</v>
      </c>
      <c r="RJW3236" s="112" t="s">
        <v>1</v>
      </c>
      <c r="RJX3236" s="112" t="s">
        <v>2</v>
      </c>
      <c r="RJY3236" s="112" t="s">
        <v>3</v>
      </c>
      <c r="RJZ3236" s="112" t="s">
        <v>50</v>
      </c>
      <c r="RKA3236" s="112" t="s">
        <v>52</v>
      </c>
      <c r="RKB3236" s="112" t="s">
        <v>13</v>
      </c>
      <c r="RKC3236" s="235" t="s">
        <v>189</v>
      </c>
      <c r="RKD3236" s="112" t="s">
        <v>0</v>
      </c>
      <c r="RKE3236" s="112" t="s">
        <v>1</v>
      </c>
      <c r="RKF3236" s="112" t="s">
        <v>2</v>
      </c>
      <c r="RKG3236" s="112" t="s">
        <v>3</v>
      </c>
      <c r="RKH3236" s="112" t="s">
        <v>50</v>
      </c>
      <c r="RKI3236" s="112" t="s">
        <v>52</v>
      </c>
      <c r="RKJ3236" s="112" t="s">
        <v>13</v>
      </c>
      <c r="RKK3236" s="235" t="s">
        <v>189</v>
      </c>
      <c r="RKL3236" s="112" t="s">
        <v>0</v>
      </c>
      <c r="RKM3236" s="112" t="s">
        <v>1</v>
      </c>
      <c r="RKN3236" s="112" t="s">
        <v>2</v>
      </c>
      <c r="RKO3236" s="112" t="s">
        <v>3</v>
      </c>
      <c r="RKP3236" s="112" t="s">
        <v>50</v>
      </c>
      <c r="RKQ3236" s="112" t="s">
        <v>52</v>
      </c>
      <c r="RKR3236" s="112" t="s">
        <v>13</v>
      </c>
      <c r="RKS3236" s="235" t="s">
        <v>189</v>
      </c>
      <c r="RKT3236" s="112" t="s">
        <v>0</v>
      </c>
      <c r="RKU3236" s="112" t="s">
        <v>1</v>
      </c>
      <c r="RKV3236" s="112" t="s">
        <v>2</v>
      </c>
      <c r="RKW3236" s="112" t="s">
        <v>3</v>
      </c>
      <c r="RKX3236" s="112" t="s">
        <v>50</v>
      </c>
      <c r="RKY3236" s="112" t="s">
        <v>52</v>
      </c>
      <c r="RKZ3236" s="112" t="s">
        <v>13</v>
      </c>
      <c r="RLA3236" s="235" t="s">
        <v>189</v>
      </c>
      <c r="RLB3236" s="112" t="s">
        <v>0</v>
      </c>
      <c r="RLC3236" s="112" t="s">
        <v>1</v>
      </c>
      <c r="RLD3236" s="112" t="s">
        <v>2</v>
      </c>
      <c r="RLE3236" s="112" t="s">
        <v>3</v>
      </c>
      <c r="RLF3236" s="112" t="s">
        <v>50</v>
      </c>
      <c r="RLG3236" s="112" t="s">
        <v>52</v>
      </c>
      <c r="RLH3236" s="112" t="s">
        <v>13</v>
      </c>
      <c r="RLI3236" s="235" t="s">
        <v>189</v>
      </c>
      <c r="RLJ3236" s="112" t="s">
        <v>0</v>
      </c>
      <c r="RLK3236" s="112" t="s">
        <v>1</v>
      </c>
      <c r="RLL3236" s="112" t="s">
        <v>2</v>
      </c>
      <c r="RLM3236" s="112" t="s">
        <v>3</v>
      </c>
      <c r="RLN3236" s="112" t="s">
        <v>50</v>
      </c>
      <c r="RLO3236" s="112" t="s">
        <v>52</v>
      </c>
      <c r="RLP3236" s="112" t="s">
        <v>13</v>
      </c>
      <c r="RLQ3236" s="235" t="s">
        <v>189</v>
      </c>
      <c r="RLR3236" s="112" t="s">
        <v>0</v>
      </c>
      <c r="RLS3236" s="112" t="s">
        <v>1</v>
      </c>
      <c r="RLT3236" s="112" t="s">
        <v>2</v>
      </c>
      <c r="RLU3236" s="112" t="s">
        <v>3</v>
      </c>
      <c r="RLV3236" s="112" t="s">
        <v>50</v>
      </c>
      <c r="RLW3236" s="112" t="s">
        <v>52</v>
      </c>
      <c r="RLX3236" s="112" t="s">
        <v>13</v>
      </c>
      <c r="RLY3236" s="235" t="s">
        <v>189</v>
      </c>
      <c r="RLZ3236" s="112" t="s">
        <v>0</v>
      </c>
      <c r="RMA3236" s="112" t="s">
        <v>1</v>
      </c>
      <c r="RMB3236" s="112" t="s">
        <v>2</v>
      </c>
      <c r="RMC3236" s="112" t="s">
        <v>3</v>
      </c>
      <c r="RMD3236" s="112" t="s">
        <v>50</v>
      </c>
      <c r="RME3236" s="112" t="s">
        <v>52</v>
      </c>
      <c r="RMF3236" s="112" t="s">
        <v>13</v>
      </c>
      <c r="RMG3236" s="235" t="s">
        <v>189</v>
      </c>
      <c r="RMH3236" s="112" t="s">
        <v>0</v>
      </c>
      <c r="RMI3236" s="112" t="s">
        <v>1</v>
      </c>
      <c r="RMJ3236" s="112" t="s">
        <v>2</v>
      </c>
      <c r="RMK3236" s="112" t="s">
        <v>3</v>
      </c>
      <c r="RML3236" s="112" t="s">
        <v>50</v>
      </c>
      <c r="RMM3236" s="112" t="s">
        <v>52</v>
      </c>
      <c r="RMN3236" s="112" t="s">
        <v>13</v>
      </c>
      <c r="RMO3236" s="235" t="s">
        <v>189</v>
      </c>
      <c r="RMP3236" s="112" t="s">
        <v>0</v>
      </c>
      <c r="RMQ3236" s="112" t="s">
        <v>1</v>
      </c>
      <c r="RMR3236" s="112" t="s">
        <v>2</v>
      </c>
      <c r="RMS3236" s="112" t="s">
        <v>3</v>
      </c>
      <c r="RMT3236" s="112" t="s">
        <v>50</v>
      </c>
      <c r="RMU3236" s="112" t="s">
        <v>52</v>
      </c>
      <c r="RMV3236" s="112" t="s">
        <v>13</v>
      </c>
      <c r="RMW3236" s="235" t="s">
        <v>189</v>
      </c>
      <c r="RMX3236" s="112" t="s">
        <v>0</v>
      </c>
      <c r="RMY3236" s="112" t="s">
        <v>1</v>
      </c>
      <c r="RMZ3236" s="112" t="s">
        <v>2</v>
      </c>
      <c r="RNA3236" s="112" t="s">
        <v>3</v>
      </c>
      <c r="RNB3236" s="112" t="s">
        <v>50</v>
      </c>
      <c r="RNC3236" s="112" t="s">
        <v>52</v>
      </c>
      <c r="RND3236" s="112" t="s">
        <v>13</v>
      </c>
      <c r="RNE3236" s="235" t="s">
        <v>189</v>
      </c>
      <c r="RNF3236" s="112" t="s">
        <v>0</v>
      </c>
      <c r="RNG3236" s="112" t="s">
        <v>1</v>
      </c>
      <c r="RNH3236" s="112" t="s">
        <v>2</v>
      </c>
      <c r="RNI3236" s="112" t="s">
        <v>3</v>
      </c>
      <c r="RNJ3236" s="112" t="s">
        <v>50</v>
      </c>
      <c r="RNK3236" s="112" t="s">
        <v>52</v>
      </c>
      <c r="RNL3236" s="112" t="s">
        <v>13</v>
      </c>
      <c r="RNM3236" s="235" t="s">
        <v>189</v>
      </c>
      <c r="RNN3236" s="112" t="s">
        <v>0</v>
      </c>
      <c r="RNO3236" s="112" t="s">
        <v>1</v>
      </c>
      <c r="RNP3236" s="112" t="s">
        <v>2</v>
      </c>
      <c r="RNQ3236" s="112" t="s">
        <v>3</v>
      </c>
      <c r="RNR3236" s="112" t="s">
        <v>50</v>
      </c>
      <c r="RNS3236" s="112" t="s">
        <v>52</v>
      </c>
      <c r="RNT3236" s="112" t="s">
        <v>13</v>
      </c>
      <c r="RNU3236" s="235" t="s">
        <v>189</v>
      </c>
      <c r="RNV3236" s="112" t="s">
        <v>0</v>
      </c>
      <c r="RNW3236" s="112" t="s">
        <v>1</v>
      </c>
      <c r="RNX3236" s="112" t="s">
        <v>2</v>
      </c>
      <c r="RNY3236" s="112" t="s">
        <v>3</v>
      </c>
      <c r="RNZ3236" s="112" t="s">
        <v>50</v>
      </c>
      <c r="ROA3236" s="112" t="s">
        <v>52</v>
      </c>
      <c r="ROB3236" s="112" t="s">
        <v>13</v>
      </c>
      <c r="ROC3236" s="235" t="s">
        <v>189</v>
      </c>
      <c r="ROD3236" s="112" t="s">
        <v>0</v>
      </c>
      <c r="ROE3236" s="112" t="s">
        <v>1</v>
      </c>
      <c r="ROF3236" s="112" t="s">
        <v>2</v>
      </c>
      <c r="ROG3236" s="112" t="s">
        <v>3</v>
      </c>
      <c r="ROH3236" s="112" t="s">
        <v>50</v>
      </c>
      <c r="ROI3236" s="112" t="s">
        <v>52</v>
      </c>
      <c r="ROJ3236" s="112" t="s">
        <v>13</v>
      </c>
      <c r="ROK3236" s="235" t="s">
        <v>189</v>
      </c>
      <c r="ROL3236" s="112" t="s">
        <v>0</v>
      </c>
      <c r="ROM3236" s="112" t="s">
        <v>1</v>
      </c>
      <c r="RON3236" s="112" t="s">
        <v>2</v>
      </c>
      <c r="ROO3236" s="112" t="s">
        <v>3</v>
      </c>
      <c r="ROP3236" s="112" t="s">
        <v>50</v>
      </c>
      <c r="ROQ3236" s="112" t="s">
        <v>52</v>
      </c>
      <c r="ROR3236" s="112" t="s">
        <v>13</v>
      </c>
      <c r="ROS3236" s="235" t="s">
        <v>189</v>
      </c>
      <c r="ROT3236" s="112" t="s">
        <v>0</v>
      </c>
      <c r="ROU3236" s="112" t="s">
        <v>1</v>
      </c>
      <c r="ROV3236" s="112" t="s">
        <v>2</v>
      </c>
      <c r="ROW3236" s="112" t="s">
        <v>3</v>
      </c>
      <c r="ROX3236" s="112" t="s">
        <v>50</v>
      </c>
      <c r="ROY3236" s="112" t="s">
        <v>52</v>
      </c>
      <c r="ROZ3236" s="112" t="s">
        <v>13</v>
      </c>
      <c r="RPA3236" s="235" t="s">
        <v>189</v>
      </c>
      <c r="RPB3236" s="112" t="s">
        <v>0</v>
      </c>
      <c r="RPC3236" s="112" t="s">
        <v>1</v>
      </c>
      <c r="RPD3236" s="112" t="s">
        <v>2</v>
      </c>
      <c r="RPE3236" s="112" t="s">
        <v>3</v>
      </c>
      <c r="RPF3236" s="112" t="s">
        <v>50</v>
      </c>
      <c r="RPG3236" s="112" t="s">
        <v>52</v>
      </c>
      <c r="RPH3236" s="112" t="s">
        <v>13</v>
      </c>
      <c r="RPI3236" s="235" t="s">
        <v>189</v>
      </c>
      <c r="RPJ3236" s="112" t="s">
        <v>0</v>
      </c>
      <c r="RPK3236" s="112" t="s">
        <v>1</v>
      </c>
      <c r="RPL3236" s="112" t="s">
        <v>2</v>
      </c>
      <c r="RPM3236" s="112" t="s">
        <v>3</v>
      </c>
      <c r="RPN3236" s="112" t="s">
        <v>50</v>
      </c>
      <c r="RPO3236" s="112" t="s">
        <v>52</v>
      </c>
      <c r="RPP3236" s="112" t="s">
        <v>13</v>
      </c>
      <c r="RPQ3236" s="235" t="s">
        <v>189</v>
      </c>
      <c r="RPR3236" s="112" t="s">
        <v>0</v>
      </c>
      <c r="RPS3236" s="112" t="s">
        <v>1</v>
      </c>
      <c r="RPT3236" s="112" t="s">
        <v>2</v>
      </c>
      <c r="RPU3236" s="112" t="s">
        <v>3</v>
      </c>
      <c r="RPV3236" s="112" t="s">
        <v>50</v>
      </c>
      <c r="RPW3236" s="112" t="s">
        <v>52</v>
      </c>
      <c r="RPX3236" s="112" t="s">
        <v>13</v>
      </c>
      <c r="RPY3236" s="235" t="s">
        <v>189</v>
      </c>
      <c r="RPZ3236" s="112" t="s">
        <v>0</v>
      </c>
      <c r="RQA3236" s="112" t="s">
        <v>1</v>
      </c>
      <c r="RQB3236" s="112" t="s">
        <v>2</v>
      </c>
      <c r="RQC3236" s="112" t="s">
        <v>3</v>
      </c>
      <c r="RQD3236" s="112" t="s">
        <v>50</v>
      </c>
      <c r="RQE3236" s="112" t="s">
        <v>52</v>
      </c>
      <c r="RQF3236" s="112" t="s">
        <v>13</v>
      </c>
      <c r="RQG3236" s="235" t="s">
        <v>189</v>
      </c>
      <c r="RQH3236" s="112" t="s">
        <v>0</v>
      </c>
      <c r="RQI3236" s="112" t="s">
        <v>1</v>
      </c>
      <c r="RQJ3236" s="112" t="s">
        <v>2</v>
      </c>
      <c r="RQK3236" s="112" t="s">
        <v>3</v>
      </c>
      <c r="RQL3236" s="112" t="s">
        <v>50</v>
      </c>
      <c r="RQM3236" s="112" t="s">
        <v>52</v>
      </c>
      <c r="RQN3236" s="112" t="s">
        <v>13</v>
      </c>
      <c r="RQO3236" s="235" t="s">
        <v>189</v>
      </c>
      <c r="RQP3236" s="112" t="s">
        <v>0</v>
      </c>
      <c r="RQQ3236" s="112" t="s">
        <v>1</v>
      </c>
      <c r="RQR3236" s="112" t="s">
        <v>2</v>
      </c>
      <c r="RQS3236" s="112" t="s">
        <v>3</v>
      </c>
      <c r="RQT3236" s="112" t="s">
        <v>50</v>
      </c>
      <c r="RQU3236" s="112" t="s">
        <v>52</v>
      </c>
      <c r="RQV3236" s="112" t="s">
        <v>13</v>
      </c>
      <c r="RQW3236" s="235" t="s">
        <v>189</v>
      </c>
      <c r="RQX3236" s="112" t="s">
        <v>0</v>
      </c>
      <c r="RQY3236" s="112" t="s">
        <v>1</v>
      </c>
      <c r="RQZ3236" s="112" t="s">
        <v>2</v>
      </c>
      <c r="RRA3236" s="112" t="s">
        <v>3</v>
      </c>
      <c r="RRB3236" s="112" t="s">
        <v>50</v>
      </c>
      <c r="RRC3236" s="112" t="s">
        <v>52</v>
      </c>
      <c r="RRD3236" s="112" t="s">
        <v>13</v>
      </c>
      <c r="RRE3236" s="235" t="s">
        <v>189</v>
      </c>
      <c r="RRF3236" s="112" t="s">
        <v>0</v>
      </c>
      <c r="RRG3236" s="112" t="s">
        <v>1</v>
      </c>
      <c r="RRH3236" s="112" t="s">
        <v>2</v>
      </c>
      <c r="RRI3236" s="112" t="s">
        <v>3</v>
      </c>
      <c r="RRJ3236" s="112" t="s">
        <v>50</v>
      </c>
      <c r="RRK3236" s="112" t="s">
        <v>52</v>
      </c>
      <c r="RRL3236" s="112" t="s">
        <v>13</v>
      </c>
      <c r="RRM3236" s="235" t="s">
        <v>189</v>
      </c>
      <c r="RRN3236" s="112" t="s">
        <v>0</v>
      </c>
      <c r="RRO3236" s="112" t="s">
        <v>1</v>
      </c>
      <c r="RRP3236" s="112" t="s">
        <v>2</v>
      </c>
      <c r="RRQ3236" s="112" t="s">
        <v>3</v>
      </c>
      <c r="RRR3236" s="112" t="s">
        <v>50</v>
      </c>
      <c r="RRS3236" s="112" t="s">
        <v>52</v>
      </c>
      <c r="RRT3236" s="112" t="s">
        <v>13</v>
      </c>
      <c r="RRU3236" s="235" t="s">
        <v>189</v>
      </c>
      <c r="RRV3236" s="112" t="s">
        <v>0</v>
      </c>
      <c r="RRW3236" s="112" t="s">
        <v>1</v>
      </c>
      <c r="RRX3236" s="112" t="s">
        <v>2</v>
      </c>
      <c r="RRY3236" s="112" t="s">
        <v>3</v>
      </c>
      <c r="RRZ3236" s="112" t="s">
        <v>50</v>
      </c>
      <c r="RSA3236" s="112" t="s">
        <v>52</v>
      </c>
      <c r="RSB3236" s="112" t="s">
        <v>13</v>
      </c>
      <c r="RSC3236" s="235" t="s">
        <v>189</v>
      </c>
      <c r="RSD3236" s="112" t="s">
        <v>0</v>
      </c>
      <c r="RSE3236" s="112" t="s">
        <v>1</v>
      </c>
      <c r="RSF3236" s="112" t="s">
        <v>2</v>
      </c>
      <c r="RSG3236" s="112" t="s">
        <v>3</v>
      </c>
      <c r="RSH3236" s="112" t="s">
        <v>50</v>
      </c>
      <c r="RSI3236" s="112" t="s">
        <v>52</v>
      </c>
      <c r="RSJ3236" s="112" t="s">
        <v>13</v>
      </c>
      <c r="RSK3236" s="235" t="s">
        <v>189</v>
      </c>
      <c r="RSL3236" s="112" t="s">
        <v>0</v>
      </c>
      <c r="RSM3236" s="112" t="s">
        <v>1</v>
      </c>
      <c r="RSN3236" s="112" t="s">
        <v>2</v>
      </c>
      <c r="RSO3236" s="112" t="s">
        <v>3</v>
      </c>
      <c r="RSP3236" s="112" t="s">
        <v>50</v>
      </c>
      <c r="RSQ3236" s="112" t="s">
        <v>52</v>
      </c>
      <c r="RSR3236" s="112" t="s">
        <v>13</v>
      </c>
      <c r="RSS3236" s="235" t="s">
        <v>189</v>
      </c>
      <c r="RST3236" s="112" t="s">
        <v>0</v>
      </c>
      <c r="RSU3236" s="112" t="s">
        <v>1</v>
      </c>
      <c r="RSV3236" s="112" t="s">
        <v>2</v>
      </c>
      <c r="RSW3236" s="112" t="s">
        <v>3</v>
      </c>
      <c r="RSX3236" s="112" t="s">
        <v>50</v>
      </c>
      <c r="RSY3236" s="112" t="s">
        <v>52</v>
      </c>
      <c r="RSZ3236" s="112" t="s">
        <v>13</v>
      </c>
      <c r="RTA3236" s="235" t="s">
        <v>189</v>
      </c>
      <c r="RTB3236" s="112" t="s">
        <v>0</v>
      </c>
      <c r="RTC3236" s="112" t="s">
        <v>1</v>
      </c>
      <c r="RTD3236" s="112" t="s">
        <v>2</v>
      </c>
      <c r="RTE3236" s="112" t="s">
        <v>3</v>
      </c>
      <c r="RTF3236" s="112" t="s">
        <v>50</v>
      </c>
      <c r="RTG3236" s="112" t="s">
        <v>52</v>
      </c>
      <c r="RTH3236" s="112" t="s">
        <v>13</v>
      </c>
      <c r="RTI3236" s="235" t="s">
        <v>189</v>
      </c>
      <c r="RTJ3236" s="112" t="s">
        <v>0</v>
      </c>
      <c r="RTK3236" s="112" t="s">
        <v>1</v>
      </c>
      <c r="RTL3236" s="112" t="s">
        <v>2</v>
      </c>
      <c r="RTM3236" s="112" t="s">
        <v>3</v>
      </c>
      <c r="RTN3236" s="112" t="s">
        <v>50</v>
      </c>
      <c r="RTO3236" s="112" t="s">
        <v>52</v>
      </c>
      <c r="RTP3236" s="112" t="s">
        <v>13</v>
      </c>
      <c r="RTQ3236" s="235" t="s">
        <v>189</v>
      </c>
      <c r="RTR3236" s="112" t="s">
        <v>0</v>
      </c>
      <c r="RTS3236" s="112" t="s">
        <v>1</v>
      </c>
      <c r="RTT3236" s="112" t="s">
        <v>2</v>
      </c>
      <c r="RTU3236" s="112" t="s">
        <v>3</v>
      </c>
      <c r="RTV3236" s="112" t="s">
        <v>50</v>
      </c>
      <c r="RTW3236" s="112" t="s">
        <v>52</v>
      </c>
      <c r="RTX3236" s="112" t="s">
        <v>13</v>
      </c>
      <c r="RTY3236" s="235" t="s">
        <v>189</v>
      </c>
      <c r="RTZ3236" s="112" t="s">
        <v>0</v>
      </c>
      <c r="RUA3236" s="112" t="s">
        <v>1</v>
      </c>
      <c r="RUB3236" s="112" t="s">
        <v>2</v>
      </c>
      <c r="RUC3236" s="112" t="s">
        <v>3</v>
      </c>
      <c r="RUD3236" s="112" t="s">
        <v>50</v>
      </c>
      <c r="RUE3236" s="112" t="s">
        <v>52</v>
      </c>
      <c r="RUF3236" s="112" t="s">
        <v>13</v>
      </c>
      <c r="RUG3236" s="235" t="s">
        <v>189</v>
      </c>
      <c r="RUH3236" s="112" t="s">
        <v>0</v>
      </c>
      <c r="RUI3236" s="112" t="s">
        <v>1</v>
      </c>
      <c r="RUJ3236" s="112" t="s">
        <v>2</v>
      </c>
      <c r="RUK3236" s="112" t="s">
        <v>3</v>
      </c>
      <c r="RUL3236" s="112" t="s">
        <v>50</v>
      </c>
      <c r="RUM3236" s="112" t="s">
        <v>52</v>
      </c>
      <c r="RUN3236" s="112" t="s">
        <v>13</v>
      </c>
      <c r="RUO3236" s="235" t="s">
        <v>189</v>
      </c>
      <c r="RUP3236" s="112" t="s">
        <v>0</v>
      </c>
      <c r="RUQ3236" s="112" t="s">
        <v>1</v>
      </c>
      <c r="RUR3236" s="112" t="s">
        <v>2</v>
      </c>
      <c r="RUS3236" s="112" t="s">
        <v>3</v>
      </c>
      <c r="RUT3236" s="112" t="s">
        <v>50</v>
      </c>
      <c r="RUU3236" s="112" t="s">
        <v>52</v>
      </c>
      <c r="RUV3236" s="112" t="s">
        <v>13</v>
      </c>
      <c r="RUW3236" s="235" t="s">
        <v>189</v>
      </c>
      <c r="RUX3236" s="112" t="s">
        <v>0</v>
      </c>
      <c r="RUY3236" s="112" t="s">
        <v>1</v>
      </c>
      <c r="RUZ3236" s="112" t="s">
        <v>2</v>
      </c>
      <c r="RVA3236" s="112" t="s">
        <v>3</v>
      </c>
      <c r="RVB3236" s="112" t="s">
        <v>50</v>
      </c>
      <c r="RVC3236" s="112" t="s">
        <v>52</v>
      </c>
      <c r="RVD3236" s="112" t="s">
        <v>13</v>
      </c>
      <c r="RVE3236" s="235" t="s">
        <v>189</v>
      </c>
      <c r="RVF3236" s="112" t="s">
        <v>0</v>
      </c>
      <c r="RVG3236" s="112" t="s">
        <v>1</v>
      </c>
      <c r="RVH3236" s="112" t="s">
        <v>2</v>
      </c>
      <c r="RVI3236" s="112" t="s">
        <v>3</v>
      </c>
      <c r="RVJ3236" s="112" t="s">
        <v>50</v>
      </c>
      <c r="RVK3236" s="112" t="s">
        <v>52</v>
      </c>
      <c r="RVL3236" s="112" t="s">
        <v>13</v>
      </c>
      <c r="RVM3236" s="235" t="s">
        <v>189</v>
      </c>
      <c r="RVN3236" s="112" t="s">
        <v>0</v>
      </c>
      <c r="RVO3236" s="112" t="s">
        <v>1</v>
      </c>
      <c r="RVP3236" s="112" t="s">
        <v>2</v>
      </c>
      <c r="RVQ3236" s="112" t="s">
        <v>3</v>
      </c>
      <c r="RVR3236" s="112" t="s">
        <v>50</v>
      </c>
      <c r="RVS3236" s="112" t="s">
        <v>52</v>
      </c>
      <c r="RVT3236" s="112" t="s">
        <v>13</v>
      </c>
      <c r="RVU3236" s="235" t="s">
        <v>189</v>
      </c>
      <c r="RVV3236" s="112" t="s">
        <v>0</v>
      </c>
      <c r="RVW3236" s="112" t="s">
        <v>1</v>
      </c>
      <c r="RVX3236" s="112" t="s">
        <v>2</v>
      </c>
      <c r="RVY3236" s="112" t="s">
        <v>3</v>
      </c>
      <c r="RVZ3236" s="112" t="s">
        <v>50</v>
      </c>
      <c r="RWA3236" s="112" t="s">
        <v>52</v>
      </c>
      <c r="RWB3236" s="112" t="s">
        <v>13</v>
      </c>
      <c r="RWC3236" s="235" t="s">
        <v>189</v>
      </c>
      <c r="RWD3236" s="112" t="s">
        <v>0</v>
      </c>
      <c r="RWE3236" s="112" t="s">
        <v>1</v>
      </c>
      <c r="RWF3236" s="112" t="s">
        <v>2</v>
      </c>
      <c r="RWG3236" s="112" t="s">
        <v>3</v>
      </c>
      <c r="RWH3236" s="112" t="s">
        <v>50</v>
      </c>
      <c r="RWI3236" s="112" t="s">
        <v>52</v>
      </c>
      <c r="RWJ3236" s="112" t="s">
        <v>13</v>
      </c>
      <c r="RWK3236" s="235" t="s">
        <v>189</v>
      </c>
      <c r="RWL3236" s="112" t="s">
        <v>0</v>
      </c>
      <c r="RWM3236" s="112" t="s">
        <v>1</v>
      </c>
      <c r="RWN3236" s="112" t="s">
        <v>2</v>
      </c>
      <c r="RWO3236" s="112" t="s">
        <v>3</v>
      </c>
      <c r="RWP3236" s="112" t="s">
        <v>50</v>
      </c>
      <c r="RWQ3236" s="112" t="s">
        <v>52</v>
      </c>
      <c r="RWR3236" s="112" t="s">
        <v>13</v>
      </c>
      <c r="RWS3236" s="235" t="s">
        <v>189</v>
      </c>
      <c r="RWT3236" s="112" t="s">
        <v>0</v>
      </c>
      <c r="RWU3236" s="112" t="s">
        <v>1</v>
      </c>
      <c r="RWV3236" s="112" t="s">
        <v>2</v>
      </c>
      <c r="RWW3236" s="112" t="s">
        <v>3</v>
      </c>
      <c r="RWX3236" s="112" t="s">
        <v>50</v>
      </c>
      <c r="RWY3236" s="112" t="s">
        <v>52</v>
      </c>
      <c r="RWZ3236" s="112" t="s">
        <v>13</v>
      </c>
      <c r="RXA3236" s="235" t="s">
        <v>189</v>
      </c>
      <c r="RXB3236" s="112" t="s">
        <v>0</v>
      </c>
      <c r="RXC3236" s="112" t="s">
        <v>1</v>
      </c>
      <c r="RXD3236" s="112" t="s">
        <v>2</v>
      </c>
      <c r="RXE3236" s="112" t="s">
        <v>3</v>
      </c>
      <c r="RXF3236" s="112" t="s">
        <v>50</v>
      </c>
      <c r="RXG3236" s="112" t="s">
        <v>52</v>
      </c>
      <c r="RXH3236" s="112" t="s">
        <v>13</v>
      </c>
      <c r="RXI3236" s="235" t="s">
        <v>189</v>
      </c>
      <c r="RXJ3236" s="112" t="s">
        <v>0</v>
      </c>
      <c r="RXK3236" s="112" t="s">
        <v>1</v>
      </c>
      <c r="RXL3236" s="112" t="s">
        <v>2</v>
      </c>
      <c r="RXM3236" s="112" t="s">
        <v>3</v>
      </c>
      <c r="RXN3236" s="112" t="s">
        <v>50</v>
      </c>
      <c r="RXO3236" s="112" t="s">
        <v>52</v>
      </c>
      <c r="RXP3236" s="112" t="s">
        <v>13</v>
      </c>
      <c r="RXQ3236" s="235" t="s">
        <v>189</v>
      </c>
      <c r="RXR3236" s="112" t="s">
        <v>0</v>
      </c>
      <c r="RXS3236" s="112" t="s">
        <v>1</v>
      </c>
      <c r="RXT3236" s="112" t="s">
        <v>2</v>
      </c>
      <c r="RXU3236" s="112" t="s">
        <v>3</v>
      </c>
      <c r="RXV3236" s="112" t="s">
        <v>50</v>
      </c>
      <c r="RXW3236" s="112" t="s">
        <v>52</v>
      </c>
      <c r="RXX3236" s="112" t="s">
        <v>13</v>
      </c>
      <c r="RXY3236" s="235" t="s">
        <v>189</v>
      </c>
      <c r="RXZ3236" s="112" t="s">
        <v>0</v>
      </c>
      <c r="RYA3236" s="112" t="s">
        <v>1</v>
      </c>
      <c r="RYB3236" s="112" t="s">
        <v>2</v>
      </c>
      <c r="RYC3236" s="112" t="s">
        <v>3</v>
      </c>
      <c r="RYD3236" s="112" t="s">
        <v>50</v>
      </c>
      <c r="RYE3236" s="112" t="s">
        <v>52</v>
      </c>
      <c r="RYF3236" s="112" t="s">
        <v>13</v>
      </c>
      <c r="RYG3236" s="235" t="s">
        <v>189</v>
      </c>
      <c r="RYH3236" s="112" t="s">
        <v>0</v>
      </c>
      <c r="RYI3236" s="112" t="s">
        <v>1</v>
      </c>
      <c r="RYJ3236" s="112" t="s">
        <v>2</v>
      </c>
      <c r="RYK3236" s="112" t="s">
        <v>3</v>
      </c>
      <c r="RYL3236" s="112" t="s">
        <v>50</v>
      </c>
      <c r="RYM3236" s="112" t="s">
        <v>52</v>
      </c>
      <c r="RYN3236" s="112" t="s">
        <v>13</v>
      </c>
      <c r="RYO3236" s="235" t="s">
        <v>189</v>
      </c>
      <c r="RYP3236" s="112" t="s">
        <v>0</v>
      </c>
      <c r="RYQ3236" s="112" t="s">
        <v>1</v>
      </c>
      <c r="RYR3236" s="112" t="s">
        <v>2</v>
      </c>
      <c r="RYS3236" s="112" t="s">
        <v>3</v>
      </c>
      <c r="RYT3236" s="112" t="s">
        <v>50</v>
      </c>
      <c r="RYU3236" s="112" t="s">
        <v>52</v>
      </c>
      <c r="RYV3236" s="112" t="s">
        <v>13</v>
      </c>
      <c r="RYW3236" s="235" t="s">
        <v>189</v>
      </c>
      <c r="RYX3236" s="112" t="s">
        <v>0</v>
      </c>
      <c r="RYY3236" s="112" t="s">
        <v>1</v>
      </c>
      <c r="RYZ3236" s="112" t="s">
        <v>2</v>
      </c>
      <c r="RZA3236" s="112" t="s">
        <v>3</v>
      </c>
      <c r="RZB3236" s="112" t="s">
        <v>50</v>
      </c>
      <c r="RZC3236" s="112" t="s">
        <v>52</v>
      </c>
      <c r="RZD3236" s="112" t="s">
        <v>13</v>
      </c>
      <c r="RZE3236" s="235" t="s">
        <v>189</v>
      </c>
      <c r="RZF3236" s="112" t="s">
        <v>0</v>
      </c>
      <c r="RZG3236" s="112" t="s">
        <v>1</v>
      </c>
      <c r="RZH3236" s="112" t="s">
        <v>2</v>
      </c>
      <c r="RZI3236" s="112" t="s">
        <v>3</v>
      </c>
      <c r="RZJ3236" s="112" t="s">
        <v>50</v>
      </c>
      <c r="RZK3236" s="112" t="s">
        <v>52</v>
      </c>
      <c r="RZL3236" s="112" t="s">
        <v>13</v>
      </c>
      <c r="RZM3236" s="235" t="s">
        <v>189</v>
      </c>
      <c r="RZN3236" s="112" t="s">
        <v>0</v>
      </c>
      <c r="RZO3236" s="112" t="s">
        <v>1</v>
      </c>
      <c r="RZP3236" s="112" t="s">
        <v>2</v>
      </c>
      <c r="RZQ3236" s="112" t="s">
        <v>3</v>
      </c>
      <c r="RZR3236" s="112" t="s">
        <v>50</v>
      </c>
      <c r="RZS3236" s="112" t="s">
        <v>52</v>
      </c>
      <c r="RZT3236" s="112" t="s">
        <v>13</v>
      </c>
      <c r="RZU3236" s="235" t="s">
        <v>189</v>
      </c>
      <c r="RZV3236" s="112" t="s">
        <v>0</v>
      </c>
      <c r="RZW3236" s="112" t="s">
        <v>1</v>
      </c>
      <c r="RZX3236" s="112" t="s">
        <v>2</v>
      </c>
      <c r="RZY3236" s="112" t="s">
        <v>3</v>
      </c>
      <c r="RZZ3236" s="112" t="s">
        <v>50</v>
      </c>
      <c r="SAA3236" s="112" t="s">
        <v>52</v>
      </c>
      <c r="SAB3236" s="112" t="s">
        <v>13</v>
      </c>
      <c r="SAC3236" s="235" t="s">
        <v>189</v>
      </c>
      <c r="SAD3236" s="112" t="s">
        <v>0</v>
      </c>
      <c r="SAE3236" s="112" t="s">
        <v>1</v>
      </c>
      <c r="SAF3236" s="112" t="s">
        <v>2</v>
      </c>
      <c r="SAG3236" s="112" t="s">
        <v>3</v>
      </c>
      <c r="SAH3236" s="112" t="s">
        <v>50</v>
      </c>
      <c r="SAI3236" s="112" t="s">
        <v>52</v>
      </c>
      <c r="SAJ3236" s="112" t="s">
        <v>13</v>
      </c>
      <c r="SAK3236" s="235" t="s">
        <v>189</v>
      </c>
      <c r="SAL3236" s="112" t="s">
        <v>0</v>
      </c>
      <c r="SAM3236" s="112" t="s">
        <v>1</v>
      </c>
      <c r="SAN3236" s="112" t="s">
        <v>2</v>
      </c>
      <c r="SAO3236" s="112" t="s">
        <v>3</v>
      </c>
      <c r="SAP3236" s="112" t="s">
        <v>50</v>
      </c>
      <c r="SAQ3236" s="112" t="s">
        <v>52</v>
      </c>
      <c r="SAR3236" s="112" t="s">
        <v>13</v>
      </c>
      <c r="SAS3236" s="235" t="s">
        <v>189</v>
      </c>
      <c r="SAT3236" s="112" t="s">
        <v>0</v>
      </c>
      <c r="SAU3236" s="112" t="s">
        <v>1</v>
      </c>
      <c r="SAV3236" s="112" t="s">
        <v>2</v>
      </c>
      <c r="SAW3236" s="112" t="s">
        <v>3</v>
      </c>
      <c r="SAX3236" s="112" t="s">
        <v>50</v>
      </c>
      <c r="SAY3236" s="112" t="s">
        <v>52</v>
      </c>
      <c r="SAZ3236" s="112" t="s">
        <v>13</v>
      </c>
      <c r="SBA3236" s="235" t="s">
        <v>189</v>
      </c>
      <c r="SBB3236" s="112" t="s">
        <v>0</v>
      </c>
      <c r="SBC3236" s="112" t="s">
        <v>1</v>
      </c>
      <c r="SBD3236" s="112" t="s">
        <v>2</v>
      </c>
      <c r="SBE3236" s="112" t="s">
        <v>3</v>
      </c>
      <c r="SBF3236" s="112" t="s">
        <v>50</v>
      </c>
      <c r="SBG3236" s="112" t="s">
        <v>52</v>
      </c>
      <c r="SBH3236" s="112" t="s">
        <v>13</v>
      </c>
      <c r="SBI3236" s="235" t="s">
        <v>189</v>
      </c>
      <c r="SBJ3236" s="112" t="s">
        <v>0</v>
      </c>
      <c r="SBK3236" s="112" t="s">
        <v>1</v>
      </c>
      <c r="SBL3236" s="112" t="s">
        <v>2</v>
      </c>
      <c r="SBM3236" s="112" t="s">
        <v>3</v>
      </c>
      <c r="SBN3236" s="112" t="s">
        <v>50</v>
      </c>
      <c r="SBO3236" s="112" t="s">
        <v>52</v>
      </c>
      <c r="SBP3236" s="112" t="s">
        <v>13</v>
      </c>
      <c r="SBQ3236" s="235" t="s">
        <v>189</v>
      </c>
      <c r="SBR3236" s="112" t="s">
        <v>0</v>
      </c>
      <c r="SBS3236" s="112" t="s">
        <v>1</v>
      </c>
      <c r="SBT3236" s="112" t="s">
        <v>2</v>
      </c>
      <c r="SBU3236" s="112" t="s">
        <v>3</v>
      </c>
      <c r="SBV3236" s="112" t="s">
        <v>50</v>
      </c>
      <c r="SBW3236" s="112" t="s">
        <v>52</v>
      </c>
      <c r="SBX3236" s="112" t="s">
        <v>13</v>
      </c>
      <c r="SBY3236" s="235" t="s">
        <v>189</v>
      </c>
      <c r="SBZ3236" s="112" t="s">
        <v>0</v>
      </c>
      <c r="SCA3236" s="112" t="s">
        <v>1</v>
      </c>
      <c r="SCB3236" s="112" t="s">
        <v>2</v>
      </c>
      <c r="SCC3236" s="112" t="s">
        <v>3</v>
      </c>
      <c r="SCD3236" s="112" t="s">
        <v>50</v>
      </c>
      <c r="SCE3236" s="112" t="s">
        <v>52</v>
      </c>
      <c r="SCF3236" s="112" t="s">
        <v>13</v>
      </c>
      <c r="SCG3236" s="235" t="s">
        <v>189</v>
      </c>
      <c r="SCH3236" s="112" t="s">
        <v>0</v>
      </c>
      <c r="SCI3236" s="112" t="s">
        <v>1</v>
      </c>
      <c r="SCJ3236" s="112" t="s">
        <v>2</v>
      </c>
      <c r="SCK3236" s="112" t="s">
        <v>3</v>
      </c>
      <c r="SCL3236" s="112" t="s">
        <v>50</v>
      </c>
      <c r="SCM3236" s="112" t="s">
        <v>52</v>
      </c>
      <c r="SCN3236" s="112" t="s">
        <v>13</v>
      </c>
      <c r="SCO3236" s="235" t="s">
        <v>189</v>
      </c>
      <c r="SCP3236" s="112" t="s">
        <v>0</v>
      </c>
      <c r="SCQ3236" s="112" t="s">
        <v>1</v>
      </c>
      <c r="SCR3236" s="112" t="s">
        <v>2</v>
      </c>
      <c r="SCS3236" s="112" t="s">
        <v>3</v>
      </c>
      <c r="SCT3236" s="112" t="s">
        <v>50</v>
      </c>
      <c r="SCU3236" s="112" t="s">
        <v>52</v>
      </c>
      <c r="SCV3236" s="112" t="s">
        <v>13</v>
      </c>
      <c r="SCW3236" s="235" t="s">
        <v>189</v>
      </c>
      <c r="SCX3236" s="112" t="s">
        <v>0</v>
      </c>
      <c r="SCY3236" s="112" t="s">
        <v>1</v>
      </c>
      <c r="SCZ3236" s="112" t="s">
        <v>2</v>
      </c>
      <c r="SDA3236" s="112" t="s">
        <v>3</v>
      </c>
      <c r="SDB3236" s="112" t="s">
        <v>50</v>
      </c>
      <c r="SDC3236" s="112" t="s">
        <v>52</v>
      </c>
      <c r="SDD3236" s="112" t="s">
        <v>13</v>
      </c>
      <c r="SDE3236" s="235" t="s">
        <v>189</v>
      </c>
      <c r="SDF3236" s="112" t="s">
        <v>0</v>
      </c>
      <c r="SDG3236" s="112" t="s">
        <v>1</v>
      </c>
      <c r="SDH3236" s="112" t="s">
        <v>2</v>
      </c>
      <c r="SDI3236" s="112" t="s">
        <v>3</v>
      </c>
      <c r="SDJ3236" s="112" t="s">
        <v>50</v>
      </c>
      <c r="SDK3236" s="112" t="s">
        <v>52</v>
      </c>
      <c r="SDL3236" s="112" t="s">
        <v>13</v>
      </c>
      <c r="SDM3236" s="235" t="s">
        <v>189</v>
      </c>
      <c r="SDN3236" s="112" t="s">
        <v>0</v>
      </c>
      <c r="SDO3236" s="112" t="s">
        <v>1</v>
      </c>
      <c r="SDP3236" s="112" t="s">
        <v>2</v>
      </c>
      <c r="SDQ3236" s="112" t="s">
        <v>3</v>
      </c>
      <c r="SDR3236" s="112" t="s">
        <v>50</v>
      </c>
      <c r="SDS3236" s="112" t="s">
        <v>52</v>
      </c>
      <c r="SDT3236" s="112" t="s">
        <v>13</v>
      </c>
      <c r="SDU3236" s="235" t="s">
        <v>189</v>
      </c>
      <c r="SDV3236" s="112" t="s">
        <v>0</v>
      </c>
      <c r="SDW3236" s="112" t="s">
        <v>1</v>
      </c>
      <c r="SDX3236" s="112" t="s">
        <v>2</v>
      </c>
      <c r="SDY3236" s="112" t="s">
        <v>3</v>
      </c>
      <c r="SDZ3236" s="112" t="s">
        <v>50</v>
      </c>
      <c r="SEA3236" s="112" t="s">
        <v>52</v>
      </c>
      <c r="SEB3236" s="112" t="s">
        <v>13</v>
      </c>
      <c r="SEC3236" s="235" t="s">
        <v>189</v>
      </c>
      <c r="SED3236" s="112" t="s">
        <v>0</v>
      </c>
      <c r="SEE3236" s="112" t="s">
        <v>1</v>
      </c>
      <c r="SEF3236" s="112" t="s">
        <v>2</v>
      </c>
      <c r="SEG3236" s="112" t="s">
        <v>3</v>
      </c>
      <c r="SEH3236" s="112" t="s">
        <v>50</v>
      </c>
      <c r="SEI3236" s="112" t="s">
        <v>52</v>
      </c>
      <c r="SEJ3236" s="112" t="s">
        <v>13</v>
      </c>
      <c r="SEK3236" s="235" t="s">
        <v>189</v>
      </c>
      <c r="SEL3236" s="112" t="s">
        <v>0</v>
      </c>
      <c r="SEM3236" s="112" t="s">
        <v>1</v>
      </c>
      <c r="SEN3236" s="112" t="s">
        <v>2</v>
      </c>
      <c r="SEO3236" s="112" t="s">
        <v>3</v>
      </c>
      <c r="SEP3236" s="112" t="s">
        <v>50</v>
      </c>
      <c r="SEQ3236" s="112" t="s">
        <v>52</v>
      </c>
      <c r="SER3236" s="112" t="s">
        <v>13</v>
      </c>
      <c r="SES3236" s="235" t="s">
        <v>189</v>
      </c>
      <c r="SET3236" s="112" t="s">
        <v>0</v>
      </c>
      <c r="SEU3236" s="112" t="s">
        <v>1</v>
      </c>
      <c r="SEV3236" s="112" t="s">
        <v>2</v>
      </c>
      <c r="SEW3236" s="112" t="s">
        <v>3</v>
      </c>
      <c r="SEX3236" s="112" t="s">
        <v>50</v>
      </c>
      <c r="SEY3236" s="112" t="s">
        <v>52</v>
      </c>
      <c r="SEZ3236" s="112" t="s">
        <v>13</v>
      </c>
      <c r="SFA3236" s="235" t="s">
        <v>189</v>
      </c>
      <c r="SFB3236" s="112" t="s">
        <v>0</v>
      </c>
      <c r="SFC3236" s="112" t="s">
        <v>1</v>
      </c>
      <c r="SFD3236" s="112" t="s">
        <v>2</v>
      </c>
      <c r="SFE3236" s="112" t="s">
        <v>3</v>
      </c>
      <c r="SFF3236" s="112" t="s">
        <v>50</v>
      </c>
      <c r="SFG3236" s="112" t="s">
        <v>52</v>
      </c>
      <c r="SFH3236" s="112" t="s">
        <v>13</v>
      </c>
      <c r="SFI3236" s="235" t="s">
        <v>189</v>
      </c>
      <c r="SFJ3236" s="112" t="s">
        <v>0</v>
      </c>
      <c r="SFK3236" s="112" t="s">
        <v>1</v>
      </c>
      <c r="SFL3236" s="112" t="s">
        <v>2</v>
      </c>
      <c r="SFM3236" s="112" t="s">
        <v>3</v>
      </c>
      <c r="SFN3236" s="112" t="s">
        <v>50</v>
      </c>
      <c r="SFO3236" s="112" t="s">
        <v>52</v>
      </c>
      <c r="SFP3236" s="112" t="s">
        <v>13</v>
      </c>
      <c r="SFQ3236" s="235" t="s">
        <v>189</v>
      </c>
      <c r="SFR3236" s="112" t="s">
        <v>0</v>
      </c>
      <c r="SFS3236" s="112" t="s">
        <v>1</v>
      </c>
      <c r="SFT3236" s="112" t="s">
        <v>2</v>
      </c>
      <c r="SFU3236" s="112" t="s">
        <v>3</v>
      </c>
      <c r="SFV3236" s="112" t="s">
        <v>50</v>
      </c>
      <c r="SFW3236" s="112" t="s">
        <v>52</v>
      </c>
      <c r="SFX3236" s="112" t="s">
        <v>13</v>
      </c>
      <c r="SFY3236" s="235" t="s">
        <v>189</v>
      </c>
      <c r="SFZ3236" s="112" t="s">
        <v>0</v>
      </c>
      <c r="SGA3236" s="112" t="s">
        <v>1</v>
      </c>
      <c r="SGB3236" s="112" t="s">
        <v>2</v>
      </c>
      <c r="SGC3236" s="112" t="s">
        <v>3</v>
      </c>
      <c r="SGD3236" s="112" t="s">
        <v>50</v>
      </c>
      <c r="SGE3236" s="112" t="s">
        <v>52</v>
      </c>
      <c r="SGF3236" s="112" t="s">
        <v>13</v>
      </c>
      <c r="SGG3236" s="235" t="s">
        <v>189</v>
      </c>
      <c r="SGH3236" s="112" t="s">
        <v>0</v>
      </c>
      <c r="SGI3236" s="112" t="s">
        <v>1</v>
      </c>
      <c r="SGJ3236" s="112" t="s">
        <v>2</v>
      </c>
      <c r="SGK3236" s="112" t="s">
        <v>3</v>
      </c>
      <c r="SGL3236" s="112" t="s">
        <v>50</v>
      </c>
      <c r="SGM3236" s="112" t="s">
        <v>52</v>
      </c>
      <c r="SGN3236" s="112" t="s">
        <v>13</v>
      </c>
      <c r="SGO3236" s="235" t="s">
        <v>189</v>
      </c>
      <c r="SGP3236" s="112" t="s">
        <v>0</v>
      </c>
      <c r="SGQ3236" s="112" t="s">
        <v>1</v>
      </c>
      <c r="SGR3236" s="112" t="s">
        <v>2</v>
      </c>
      <c r="SGS3236" s="112" t="s">
        <v>3</v>
      </c>
      <c r="SGT3236" s="112" t="s">
        <v>50</v>
      </c>
      <c r="SGU3236" s="112" t="s">
        <v>52</v>
      </c>
      <c r="SGV3236" s="112" t="s">
        <v>13</v>
      </c>
      <c r="SGW3236" s="235" t="s">
        <v>189</v>
      </c>
      <c r="SGX3236" s="112" t="s">
        <v>0</v>
      </c>
      <c r="SGY3236" s="112" t="s">
        <v>1</v>
      </c>
      <c r="SGZ3236" s="112" t="s">
        <v>2</v>
      </c>
      <c r="SHA3236" s="112" t="s">
        <v>3</v>
      </c>
      <c r="SHB3236" s="112" t="s">
        <v>50</v>
      </c>
      <c r="SHC3236" s="112" t="s">
        <v>52</v>
      </c>
      <c r="SHD3236" s="112" t="s">
        <v>13</v>
      </c>
      <c r="SHE3236" s="235" t="s">
        <v>189</v>
      </c>
      <c r="SHF3236" s="112" t="s">
        <v>0</v>
      </c>
      <c r="SHG3236" s="112" t="s">
        <v>1</v>
      </c>
      <c r="SHH3236" s="112" t="s">
        <v>2</v>
      </c>
      <c r="SHI3236" s="112" t="s">
        <v>3</v>
      </c>
      <c r="SHJ3236" s="112" t="s">
        <v>50</v>
      </c>
      <c r="SHK3236" s="112" t="s">
        <v>52</v>
      </c>
      <c r="SHL3236" s="112" t="s">
        <v>13</v>
      </c>
      <c r="SHM3236" s="235" t="s">
        <v>189</v>
      </c>
      <c r="SHN3236" s="112" t="s">
        <v>0</v>
      </c>
      <c r="SHO3236" s="112" t="s">
        <v>1</v>
      </c>
      <c r="SHP3236" s="112" t="s">
        <v>2</v>
      </c>
      <c r="SHQ3236" s="112" t="s">
        <v>3</v>
      </c>
      <c r="SHR3236" s="112" t="s">
        <v>50</v>
      </c>
      <c r="SHS3236" s="112" t="s">
        <v>52</v>
      </c>
      <c r="SHT3236" s="112" t="s">
        <v>13</v>
      </c>
      <c r="SHU3236" s="235" t="s">
        <v>189</v>
      </c>
      <c r="SHV3236" s="112" t="s">
        <v>0</v>
      </c>
      <c r="SHW3236" s="112" t="s">
        <v>1</v>
      </c>
      <c r="SHX3236" s="112" t="s">
        <v>2</v>
      </c>
      <c r="SHY3236" s="112" t="s">
        <v>3</v>
      </c>
      <c r="SHZ3236" s="112" t="s">
        <v>50</v>
      </c>
      <c r="SIA3236" s="112" t="s">
        <v>52</v>
      </c>
      <c r="SIB3236" s="112" t="s">
        <v>13</v>
      </c>
      <c r="SIC3236" s="235" t="s">
        <v>189</v>
      </c>
      <c r="SID3236" s="112" t="s">
        <v>0</v>
      </c>
      <c r="SIE3236" s="112" t="s">
        <v>1</v>
      </c>
      <c r="SIF3236" s="112" t="s">
        <v>2</v>
      </c>
      <c r="SIG3236" s="112" t="s">
        <v>3</v>
      </c>
      <c r="SIH3236" s="112" t="s">
        <v>50</v>
      </c>
      <c r="SII3236" s="112" t="s">
        <v>52</v>
      </c>
      <c r="SIJ3236" s="112" t="s">
        <v>13</v>
      </c>
      <c r="SIK3236" s="235" t="s">
        <v>189</v>
      </c>
      <c r="SIL3236" s="112" t="s">
        <v>0</v>
      </c>
      <c r="SIM3236" s="112" t="s">
        <v>1</v>
      </c>
      <c r="SIN3236" s="112" t="s">
        <v>2</v>
      </c>
      <c r="SIO3236" s="112" t="s">
        <v>3</v>
      </c>
      <c r="SIP3236" s="112" t="s">
        <v>50</v>
      </c>
      <c r="SIQ3236" s="112" t="s">
        <v>52</v>
      </c>
      <c r="SIR3236" s="112" t="s">
        <v>13</v>
      </c>
      <c r="SIS3236" s="235" t="s">
        <v>189</v>
      </c>
      <c r="SIT3236" s="112" t="s">
        <v>0</v>
      </c>
      <c r="SIU3236" s="112" t="s">
        <v>1</v>
      </c>
      <c r="SIV3236" s="112" t="s">
        <v>2</v>
      </c>
      <c r="SIW3236" s="112" t="s">
        <v>3</v>
      </c>
      <c r="SIX3236" s="112" t="s">
        <v>50</v>
      </c>
      <c r="SIY3236" s="112" t="s">
        <v>52</v>
      </c>
      <c r="SIZ3236" s="112" t="s">
        <v>13</v>
      </c>
      <c r="SJA3236" s="235" t="s">
        <v>189</v>
      </c>
      <c r="SJB3236" s="112" t="s">
        <v>0</v>
      </c>
      <c r="SJC3236" s="112" t="s">
        <v>1</v>
      </c>
      <c r="SJD3236" s="112" t="s">
        <v>2</v>
      </c>
      <c r="SJE3236" s="112" t="s">
        <v>3</v>
      </c>
      <c r="SJF3236" s="112" t="s">
        <v>50</v>
      </c>
      <c r="SJG3236" s="112" t="s">
        <v>52</v>
      </c>
      <c r="SJH3236" s="112" t="s">
        <v>13</v>
      </c>
      <c r="SJI3236" s="235" t="s">
        <v>189</v>
      </c>
      <c r="SJJ3236" s="112" t="s">
        <v>0</v>
      </c>
      <c r="SJK3236" s="112" t="s">
        <v>1</v>
      </c>
      <c r="SJL3236" s="112" t="s">
        <v>2</v>
      </c>
      <c r="SJM3236" s="112" t="s">
        <v>3</v>
      </c>
      <c r="SJN3236" s="112" t="s">
        <v>50</v>
      </c>
      <c r="SJO3236" s="112" t="s">
        <v>52</v>
      </c>
      <c r="SJP3236" s="112" t="s">
        <v>13</v>
      </c>
      <c r="SJQ3236" s="235" t="s">
        <v>189</v>
      </c>
      <c r="SJR3236" s="112" t="s">
        <v>0</v>
      </c>
      <c r="SJS3236" s="112" t="s">
        <v>1</v>
      </c>
      <c r="SJT3236" s="112" t="s">
        <v>2</v>
      </c>
      <c r="SJU3236" s="112" t="s">
        <v>3</v>
      </c>
      <c r="SJV3236" s="112" t="s">
        <v>50</v>
      </c>
      <c r="SJW3236" s="112" t="s">
        <v>52</v>
      </c>
      <c r="SJX3236" s="112" t="s">
        <v>13</v>
      </c>
      <c r="SJY3236" s="235" t="s">
        <v>189</v>
      </c>
      <c r="SJZ3236" s="112" t="s">
        <v>0</v>
      </c>
      <c r="SKA3236" s="112" t="s">
        <v>1</v>
      </c>
      <c r="SKB3236" s="112" t="s">
        <v>2</v>
      </c>
      <c r="SKC3236" s="112" t="s">
        <v>3</v>
      </c>
      <c r="SKD3236" s="112" t="s">
        <v>50</v>
      </c>
      <c r="SKE3236" s="112" t="s">
        <v>52</v>
      </c>
      <c r="SKF3236" s="112" t="s">
        <v>13</v>
      </c>
      <c r="SKG3236" s="235" t="s">
        <v>189</v>
      </c>
      <c r="SKH3236" s="112" t="s">
        <v>0</v>
      </c>
      <c r="SKI3236" s="112" t="s">
        <v>1</v>
      </c>
      <c r="SKJ3236" s="112" t="s">
        <v>2</v>
      </c>
      <c r="SKK3236" s="112" t="s">
        <v>3</v>
      </c>
      <c r="SKL3236" s="112" t="s">
        <v>50</v>
      </c>
      <c r="SKM3236" s="112" t="s">
        <v>52</v>
      </c>
      <c r="SKN3236" s="112" t="s">
        <v>13</v>
      </c>
      <c r="SKO3236" s="235" t="s">
        <v>189</v>
      </c>
      <c r="SKP3236" s="112" t="s">
        <v>0</v>
      </c>
      <c r="SKQ3236" s="112" t="s">
        <v>1</v>
      </c>
      <c r="SKR3236" s="112" t="s">
        <v>2</v>
      </c>
      <c r="SKS3236" s="112" t="s">
        <v>3</v>
      </c>
      <c r="SKT3236" s="112" t="s">
        <v>50</v>
      </c>
      <c r="SKU3236" s="112" t="s">
        <v>52</v>
      </c>
      <c r="SKV3236" s="112" t="s">
        <v>13</v>
      </c>
      <c r="SKW3236" s="235" t="s">
        <v>189</v>
      </c>
      <c r="SKX3236" s="112" t="s">
        <v>0</v>
      </c>
      <c r="SKY3236" s="112" t="s">
        <v>1</v>
      </c>
      <c r="SKZ3236" s="112" t="s">
        <v>2</v>
      </c>
      <c r="SLA3236" s="112" t="s">
        <v>3</v>
      </c>
      <c r="SLB3236" s="112" t="s">
        <v>50</v>
      </c>
      <c r="SLC3236" s="112" t="s">
        <v>52</v>
      </c>
      <c r="SLD3236" s="112" t="s">
        <v>13</v>
      </c>
      <c r="SLE3236" s="235" t="s">
        <v>189</v>
      </c>
      <c r="SLF3236" s="112" t="s">
        <v>0</v>
      </c>
      <c r="SLG3236" s="112" t="s">
        <v>1</v>
      </c>
      <c r="SLH3236" s="112" t="s">
        <v>2</v>
      </c>
      <c r="SLI3236" s="112" t="s">
        <v>3</v>
      </c>
      <c r="SLJ3236" s="112" t="s">
        <v>50</v>
      </c>
      <c r="SLK3236" s="112" t="s">
        <v>52</v>
      </c>
      <c r="SLL3236" s="112" t="s">
        <v>13</v>
      </c>
      <c r="SLM3236" s="235" t="s">
        <v>189</v>
      </c>
      <c r="SLN3236" s="112" t="s">
        <v>0</v>
      </c>
      <c r="SLO3236" s="112" t="s">
        <v>1</v>
      </c>
      <c r="SLP3236" s="112" t="s">
        <v>2</v>
      </c>
      <c r="SLQ3236" s="112" t="s">
        <v>3</v>
      </c>
      <c r="SLR3236" s="112" t="s">
        <v>50</v>
      </c>
      <c r="SLS3236" s="112" t="s">
        <v>52</v>
      </c>
      <c r="SLT3236" s="112" t="s">
        <v>13</v>
      </c>
      <c r="SLU3236" s="235" t="s">
        <v>189</v>
      </c>
      <c r="SLV3236" s="112" t="s">
        <v>0</v>
      </c>
      <c r="SLW3236" s="112" t="s">
        <v>1</v>
      </c>
      <c r="SLX3236" s="112" t="s">
        <v>2</v>
      </c>
      <c r="SLY3236" s="112" t="s">
        <v>3</v>
      </c>
      <c r="SLZ3236" s="112" t="s">
        <v>50</v>
      </c>
      <c r="SMA3236" s="112" t="s">
        <v>52</v>
      </c>
      <c r="SMB3236" s="112" t="s">
        <v>13</v>
      </c>
      <c r="SMC3236" s="235" t="s">
        <v>189</v>
      </c>
      <c r="SMD3236" s="112" t="s">
        <v>0</v>
      </c>
      <c r="SME3236" s="112" t="s">
        <v>1</v>
      </c>
      <c r="SMF3236" s="112" t="s">
        <v>2</v>
      </c>
      <c r="SMG3236" s="112" t="s">
        <v>3</v>
      </c>
      <c r="SMH3236" s="112" t="s">
        <v>50</v>
      </c>
      <c r="SMI3236" s="112" t="s">
        <v>52</v>
      </c>
      <c r="SMJ3236" s="112" t="s">
        <v>13</v>
      </c>
      <c r="SMK3236" s="235" t="s">
        <v>189</v>
      </c>
      <c r="SML3236" s="112" t="s">
        <v>0</v>
      </c>
      <c r="SMM3236" s="112" t="s">
        <v>1</v>
      </c>
      <c r="SMN3236" s="112" t="s">
        <v>2</v>
      </c>
      <c r="SMO3236" s="112" t="s">
        <v>3</v>
      </c>
      <c r="SMP3236" s="112" t="s">
        <v>50</v>
      </c>
      <c r="SMQ3236" s="112" t="s">
        <v>52</v>
      </c>
      <c r="SMR3236" s="112" t="s">
        <v>13</v>
      </c>
      <c r="SMS3236" s="235" t="s">
        <v>189</v>
      </c>
      <c r="SMT3236" s="112" t="s">
        <v>0</v>
      </c>
      <c r="SMU3236" s="112" t="s">
        <v>1</v>
      </c>
      <c r="SMV3236" s="112" t="s">
        <v>2</v>
      </c>
      <c r="SMW3236" s="112" t="s">
        <v>3</v>
      </c>
      <c r="SMX3236" s="112" t="s">
        <v>50</v>
      </c>
      <c r="SMY3236" s="112" t="s">
        <v>52</v>
      </c>
      <c r="SMZ3236" s="112" t="s">
        <v>13</v>
      </c>
      <c r="SNA3236" s="235" t="s">
        <v>189</v>
      </c>
      <c r="SNB3236" s="112" t="s">
        <v>0</v>
      </c>
      <c r="SNC3236" s="112" t="s">
        <v>1</v>
      </c>
      <c r="SND3236" s="112" t="s">
        <v>2</v>
      </c>
      <c r="SNE3236" s="112" t="s">
        <v>3</v>
      </c>
      <c r="SNF3236" s="112" t="s">
        <v>50</v>
      </c>
      <c r="SNG3236" s="112" t="s">
        <v>52</v>
      </c>
      <c r="SNH3236" s="112" t="s">
        <v>13</v>
      </c>
      <c r="SNI3236" s="235" t="s">
        <v>189</v>
      </c>
      <c r="SNJ3236" s="112" t="s">
        <v>0</v>
      </c>
      <c r="SNK3236" s="112" t="s">
        <v>1</v>
      </c>
      <c r="SNL3236" s="112" t="s">
        <v>2</v>
      </c>
      <c r="SNM3236" s="112" t="s">
        <v>3</v>
      </c>
      <c r="SNN3236" s="112" t="s">
        <v>50</v>
      </c>
      <c r="SNO3236" s="112" t="s">
        <v>52</v>
      </c>
      <c r="SNP3236" s="112" t="s">
        <v>13</v>
      </c>
      <c r="SNQ3236" s="235" t="s">
        <v>189</v>
      </c>
      <c r="SNR3236" s="112" t="s">
        <v>0</v>
      </c>
      <c r="SNS3236" s="112" t="s">
        <v>1</v>
      </c>
      <c r="SNT3236" s="112" t="s">
        <v>2</v>
      </c>
      <c r="SNU3236" s="112" t="s">
        <v>3</v>
      </c>
      <c r="SNV3236" s="112" t="s">
        <v>50</v>
      </c>
      <c r="SNW3236" s="112" t="s">
        <v>52</v>
      </c>
      <c r="SNX3236" s="112" t="s">
        <v>13</v>
      </c>
      <c r="SNY3236" s="235" t="s">
        <v>189</v>
      </c>
      <c r="SNZ3236" s="112" t="s">
        <v>0</v>
      </c>
      <c r="SOA3236" s="112" t="s">
        <v>1</v>
      </c>
      <c r="SOB3236" s="112" t="s">
        <v>2</v>
      </c>
      <c r="SOC3236" s="112" t="s">
        <v>3</v>
      </c>
      <c r="SOD3236" s="112" t="s">
        <v>50</v>
      </c>
      <c r="SOE3236" s="112" t="s">
        <v>52</v>
      </c>
      <c r="SOF3236" s="112" t="s">
        <v>13</v>
      </c>
      <c r="SOG3236" s="235" t="s">
        <v>189</v>
      </c>
      <c r="SOH3236" s="112" t="s">
        <v>0</v>
      </c>
      <c r="SOI3236" s="112" t="s">
        <v>1</v>
      </c>
      <c r="SOJ3236" s="112" t="s">
        <v>2</v>
      </c>
      <c r="SOK3236" s="112" t="s">
        <v>3</v>
      </c>
      <c r="SOL3236" s="112" t="s">
        <v>50</v>
      </c>
      <c r="SOM3236" s="112" t="s">
        <v>52</v>
      </c>
      <c r="SON3236" s="112" t="s">
        <v>13</v>
      </c>
      <c r="SOO3236" s="235" t="s">
        <v>189</v>
      </c>
      <c r="SOP3236" s="112" t="s">
        <v>0</v>
      </c>
      <c r="SOQ3236" s="112" t="s">
        <v>1</v>
      </c>
      <c r="SOR3236" s="112" t="s">
        <v>2</v>
      </c>
      <c r="SOS3236" s="112" t="s">
        <v>3</v>
      </c>
      <c r="SOT3236" s="112" t="s">
        <v>50</v>
      </c>
      <c r="SOU3236" s="112" t="s">
        <v>52</v>
      </c>
      <c r="SOV3236" s="112" t="s">
        <v>13</v>
      </c>
      <c r="SOW3236" s="235" t="s">
        <v>189</v>
      </c>
      <c r="SOX3236" s="112" t="s">
        <v>0</v>
      </c>
      <c r="SOY3236" s="112" t="s">
        <v>1</v>
      </c>
      <c r="SOZ3236" s="112" t="s">
        <v>2</v>
      </c>
      <c r="SPA3236" s="112" t="s">
        <v>3</v>
      </c>
      <c r="SPB3236" s="112" t="s">
        <v>50</v>
      </c>
      <c r="SPC3236" s="112" t="s">
        <v>52</v>
      </c>
      <c r="SPD3236" s="112" t="s">
        <v>13</v>
      </c>
      <c r="SPE3236" s="235" t="s">
        <v>189</v>
      </c>
      <c r="SPF3236" s="112" t="s">
        <v>0</v>
      </c>
      <c r="SPG3236" s="112" t="s">
        <v>1</v>
      </c>
      <c r="SPH3236" s="112" t="s">
        <v>2</v>
      </c>
      <c r="SPI3236" s="112" t="s">
        <v>3</v>
      </c>
      <c r="SPJ3236" s="112" t="s">
        <v>50</v>
      </c>
      <c r="SPK3236" s="112" t="s">
        <v>52</v>
      </c>
      <c r="SPL3236" s="112" t="s">
        <v>13</v>
      </c>
      <c r="SPM3236" s="235" t="s">
        <v>189</v>
      </c>
      <c r="SPN3236" s="112" t="s">
        <v>0</v>
      </c>
      <c r="SPO3236" s="112" t="s">
        <v>1</v>
      </c>
      <c r="SPP3236" s="112" t="s">
        <v>2</v>
      </c>
      <c r="SPQ3236" s="112" t="s">
        <v>3</v>
      </c>
      <c r="SPR3236" s="112" t="s">
        <v>50</v>
      </c>
      <c r="SPS3236" s="112" t="s">
        <v>52</v>
      </c>
      <c r="SPT3236" s="112" t="s">
        <v>13</v>
      </c>
      <c r="SPU3236" s="235" t="s">
        <v>189</v>
      </c>
      <c r="SPV3236" s="112" t="s">
        <v>0</v>
      </c>
      <c r="SPW3236" s="112" t="s">
        <v>1</v>
      </c>
      <c r="SPX3236" s="112" t="s">
        <v>2</v>
      </c>
      <c r="SPY3236" s="112" t="s">
        <v>3</v>
      </c>
      <c r="SPZ3236" s="112" t="s">
        <v>50</v>
      </c>
      <c r="SQA3236" s="112" t="s">
        <v>52</v>
      </c>
      <c r="SQB3236" s="112" t="s">
        <v>13</v>
      </c>
      <c r="SQC3236" s="235" t="s">
        <v>189</v>
      </c>
      <c r="SQD3236" s="112" t="s">
        <v>0</v>
      </c>
      <c r="SQE3236" s="112" t="s">
        <v>1</v>
      </c>
      <c r="SQF3236" s="112" t="s">
        <v>2</v>
      </c>
      <c r="SQG3236" s="112" t="s">
        <v>3</v>
      </c>
      <c r="SQH3236" s="112" t="s">
        <v>50</v>
      </c>
      <c r="SQI3236" s="112" t="s">
        <v>52</v>
      </c>
      <c r="SQJ3236" s="112" t="s">
        <v>13</v>
      </c>
      <c r="SQK3236" s="235" t="s">
        <v>189</v>
      </c>
      <c r="SQL3236" s="112" t="s">
        <v>0</v>
      </c>
      <c r="SQM3236" s="112" t="s">
        <v>1</v>
      </c>
      <c r="SQN3236" s="112" t="s">
        <v>2</v>
      </c>
      <c r="SQO3236" s="112" t="s">
        <v>3</v>
      </c>
      <c r="SQP3236" s="112" t="s">
        <v>50</v>
      </c>
      <c r="SQQ3236" s="112" t="s">
        <v>52</v>
      </c>
      <c r="SQR3236" s="112" t="s">
        <v>13</v>
      </c>
      <c r="SQS3236" s="235" t="s">
        <v>189</v>
      </c>
      <c r="SQT3236" s="112" t="s">
        <v>0</v>
      </c>
      <c r="SQU3236" s="112" t="s">
        <v>1</v>
      </c>
      <c r="SQV3236" s="112" t="s">
        <v>2</v>
      </c>
      <c r="SQW3236" s="112" t="s">
        <v>3</v>
      </c>
      <c r="SQX3236" s="112" t="s">
        <v>50</v>
      </c>
      <c r="SQY3236" s="112" t="s">
        <v>52</v>
      </c>
      <c r="SQZ3236" s="112" t="s">
        <v>13</v>
      </c>
      <c r="SRA3236" s="235" t="s">
        <v>189</v>
      </c>
      <c r="SRB3236" s="112" t="s">
        <v>0</v>
      </c>
      <c r="SRC3236" s="112" t="s">
        <v>1</v>
      </c>
      <c r="SRD3236" s="112" t="s">
        <v>2</v>
      </c>
      <c r="SRE3236" s="112" t="s">
        <v>3</v>
      </c>
      <c r="SRF3236" s="112" t="s">
        <v>50</v>
      </c>
      <c r="SRG3236" s="112" t="s">
        <v>52</v>
      </c>
      <c r="SRH3236" s="112" t="s">
        <v>13</v>
      </c>
      <c r="SRI3236" s="235" t="s">
        <v>189</v>
      </c>
      <c r="SRJ3236" s="112" t="s">
        <v>0</v>
      </c>
      <c r="SRK3236" s="112" t="s">
        <v>1</v>
      </c>
      <c r="SRL3236" s="112" t="s">
        <v>2</v>
      </c>
      <c r="SRM3236" s="112" t="s">
        <v>3</v>
      </c>
      <c r="SRN3236" s="112" t="s">
        <v>50</v>
      </c>
      <c r="SRO3236" s="112" t="s">
        <v>52</v>
      </c>
      <c r="SRP3236" s="112" t="s">
        <v>13</v>
      </c>
      <c r="SRQ3236" s="235" t="s">
        <v>189</v>
      </c>
      <c r="SRR3236" s="112" t="s">
        <v>0</v>
      </c>
      <c r="SRS3236" s="112" t="s">
        <v>1</v>
      </c>
      <c r="SRT3236" s="112" t="s">
        <v>2</v>
      </c>
      <c r="SRU3236" s="112" t="s">
        <v>3</v>
      </c>
      <c r="SRV3236" s="112" t="s">
        <v>50</v>
      </c>
      <c r="SRW3236" s="112" t="s">
        <v>52</v>
      </c>
      <c r="SRX3236" s="112" t="s">
        <v>13</v>
      </c>
      <c r="SRY3236" s="235" t="s">
        <v>189</v>
      </c>
      <c r="SRZ3236" s="112" t="s">
        <v>0</v>
      </c>
      <c r="SSA3236" s="112" t="s">
        <v>1</v>
      </c>
      <c r="SSB3236" s="112" t="s">
        <v>2</v>
      </c>
      <c r="SSC3236" s="112" t="s">
        <v>3</v>
      </c>
      <c r="SSD3236" s="112" t="s">
        <v>50</v>
      </c>
      <c r="SSE3236" s="112" t="s">
        <v>52</v>
      </c>
      <c r="SSF3236" s="112" t="s">
        <v>13</v>
      </c>
      <c r="SSG3236" s="235" t="s">
        <v>189</v>
      </c>
      <c r="SSH3236" s="112" t="s">
        <v>0</v>
      </c>
      <c r="SSI3236" s="112" t="s">
        <v>1</v>
      </c>
      <c r="SSJ3236" s="112" t="s">
        <v>2</v>
      </c>
      <c r="SSK3236" s="112" t="s">
        <v>3</v>
      </c>
      <c r="SSL3236" s="112" t="s">
        <v>50</v>
      </c>
      <c r="SSM3236" s="112" t="s">
        <v>52</v>
      </c>
      <c r="SSN3236" s="112" t="s">
        <v>13</v>
      </c>
      <c r="SSO3236" s="235" t="s">
        <v>189</v>
      </c>
      <c r="SSP3236" s="112" t="s">
        <v>0</v>
      </c>
      <c r="SSQ3236" s="112" t="s">
        <v>1</v>
      </c>
      <c r="SSR3236" s="112" t="s">
        <v>2</v>
      </c>
      <c r="SSS3236" s="112" t="s">
        <v>3</v>
      </c>
      <c r="SST3236" s="112" t="s">
        <v>50</v>
      </c>
      <c r="SSU3236" s="112" t="s">
        <v>52</v>
      </c>
      <c r="SSV3236" s="112" t="s">
        <v>13</v>
      </c>
      <c r="SSW3236" s="235" t="s">
        <v>189</v>
      </c>
      <c r="SSX3236" s="112" t="s">
        <v>0</v>
      </c>
      <c r="SSY3236" s="112" t="s">
        <v>1</v>
      </c>
      <c r="SSZ3236" s="112" t="s">
        <v>2</v>
      </c>
      <c r="STA3236" s="112" t="s">
        <v>3</v>
      </c>
      <c r="STB3236" s="112" t="s">
        <v>50</v>
      </c>
      <c r="STC3236" s="112" t="s">
        <v>52</v>
      </c>
      <c r="STD3236" s="112" t="s">
        <v>13</v>
      </c>
      <c r="STE3236" s="235" t="s">
        <v>189</v>
      </c>
      <c r="STF3236" s="112" t="s">
        <v>0</v>
      </c>
      <c r="STG3236" s="112" t="s">
        <v>1</v>
      </c>
      <c r="STH3236" s="112" t="s">
        <v>2</v>
      </c>
      <c r="STI3236" s="112" t="s">
        <v>3</v>
      </c>
      <c r="STJ3236" s="112" t="s">
        <v>50</v>
      </c>
      <c r="STK3236" s="112" t="s">
        <v>52</v>
      </c>
      <c r="STL3236" s="112" t="s">
        <v>13</v>
      </c>
      <c r="STM3236" s="235" t="s">
        <v>189</v>
      </c>
      <c r="STN3236" s="112" t="s">
        <v>0</v>
      </c>
      <c r="STO3236" s="112" t="s">
        <v>1</v>
      </c>
      <c r="STP3236" s="112" t="s">
        <v>2</v>
      </c>
      <c r="STQ3236" s="112" t="s">
        <v>3</v>
      </c>
      <c r="STR3236" s="112" t="s">
        <v>50</v>
      </c>
      <c r="STS3236" s="112" t="s">
        <v>52</v>
      </c>
      <c r="STT3236" s="112" t="s">
        <v>13</v>
      </c>
      <c r="STU3236" s="235" t="s">
        <v>189</v>
      </c>
      <c r="STV3236" s="112" t="s">
        <v>0</v>
      </c>
      <c r="STW3236" s="112" t="s">
        <v>1</v>
      </c>
      <c r="STX3236" s="112" t="s">
        <v>2</v>
      </c>
      <c r="STY3236" s="112" t="s">
        <v>3</v>
      </c>
      <c r="STZ3236" s="112" t="s">
        <v>50</v>
      </c>
      <c r="SUA3236" s="112" t="s">
        <v>52</v>
      </c>
      <c r="SUB3236" s="112" t="s">
        <v>13</v>
      </c>
      <c r="SUC3236" s="235" t="s">
        <v>189</v>
      </c>
      <c r="SUD3236" s="112" t="s">
        <v>0</v>
      </c>
      <c r="SUE3236" s="112" t="s">
        <v>1</v>
      </c>
      <c r="SUF3236" s="112" t="s">
        <v>2</v>
      </c>
      <c r="SUG3236" s="112" t="s">
        <v>3</v>
      </c>
      <c r="SUH3236" s="112" t="s">
        <v>50</v>
      </c>
      <c r="SUI3236" s="112" t="s">
        <v>52</v>
      </c>
      <c r="SUJ3236" s="112" t="s">
        <v>13</v>
      </c>
      <c r="SUK3236" s="235" t="s">
        <v>189</v>
      </c>
      <c r="SUL3236" s="112" t="s">
        <v>0</v>
      </c>
      <c r="SUM3236" s="112" t="s">
        <v>1</v>
      </c>
      <c r="SUN3236" s="112" t="s">
        <v>2</v>
      </c>
      <c r="SUO3236" s="112" t="s">
        <v>3</v>
      </c>
      <c r="SUP3236" s="112" t="s">
        <v>50</v>
      </c>
      <c r="SUQ3236" s="112" t="s">
        <v>52</v>
      </c>
      <c r="SUR3236" s="112" t="s">
        <v>13</v>
      </c>
      <c r="SUS3236" s="235" t="s">
        <v>189</v>
      </c>
      <c r="SUT3236" s="112" t="s">
        <v>0</v>
      </c>
      <c r="SUU3236" s="112" t="s">
        <v>1</v>
      </c>
      <c r="SUV3236" s="112" t="s">
        <v>2</v>
      </c>
      <c r="SUW3236" s="112" t="s">
        <v>3</v>
      </c>
      <c r="SUX3236" s="112" t="s">
        <v>50</v>
      </c>
      <c r="SUY3236" s="112" t="s">
        <v>52</v>
      </c>
      <c r="SUZ3236" s="112" t="s">
        <v>13</v>
      </c>
      <c r="SVA3236" s="235" t="s">
        <v>189</v>
      </c>
      <c r="SVB3236" s="112" t="s">
        <v>0</v>
      </c>
      <c r="SVC3236" s="112" t="s">
        <v>1</v>
      </c>
      <c r="SVD3236" s="112" t="s">
        <v>2</v>
      </c>
      <c r="SVE3236" s="112" t="s">
        <v>3</v>
      </c>
      <c r="SVF3236" s="112" t="s">
        <v>50</v>
      </c>
      <c r="SVG3236" s="112" t="s">
        <v>52</v>
      </c>
      <c r="SVH3236" s="112" t="s">
        <v>13</v>
      </c>
      <c r="SVI3236" s="235" t="s">
        <v>189</v>
      </c>
      <c r="SVJ3236" s="112" t="s">
        <v>0</v>
      </c>
      <c r="SVK3236" s="112" t="s">
        <v>1</v>
      </c>
      <c r="SVL3236" s="112" t="s">
        <v>2</v>
      </c>
      <c r="SVM3236" s="112" t="s">
        <v>3</v>
      </c>
      <c r="SVN3236" s="112" t="s">
        <v>50</v>
      </c>
      <c r="SVO3236" s="112" t="s">
        <v>52</v>
      </c>
      <c r="SVP3236" s="112" t="s">
        <v>13</v>
      </c>
      <c r="SVQ3236" s="235" t="s">
        <v>189</v>
      </c>
      <c r="SVR3236" s="112" t="s">
        <v>0</v>
      </c>
      <c r="SVS3236" s="112" t="s">
        <v>1</v>
      </c>
      <c r="SVT3236" s="112" t="s">
        <v>2</v>
      </c>
      <c r="SVU3236" s="112" t="s">
        <v>3</v>
      </c>
      <c r="SVV3236" s="112" t="s">
        <v>50</v>
      </c>
      <c r="SVW3236" s="112" t="s">
        <v>52</v>
      </c>
      <c r="SVX3236" s="112" t="s">
        <v>13</v>
      </c>
      <c r="SVY3236" s="235" t="s">
        <v>189</v>
      </c>
      <c r="SVZ3236" s="112" t="s">
        <v>0</v>
      </c>
      <c r="SWA3236" s="112" t="s">
        <v>1</v>
      </c>
      <c r="SWB3236" s="112" t="s">
        <v>2</v>
      </c>
      <c r="SWC3236" s="112" t="s">
        <v>3</v>
      </c>
      <c r="SWD3236" s="112" t="s">
        <v>50</v>
      </c>
      <c r="SWE3236" s="112" t="s">
        <v>52</v>
      </c>
      <c r="SWF3236" s="112" t="s">
        <v>13</v>
      </c>
      <c r="SWG3236" s="235" t="s">
        <v>189</v>
      </c>
      <c r="SWH3236" s="112" t="s">
        <v>0</v>
      </c>
      <c r="SWI3236" s="112" t="s">
        <v>1</v>
      </c>
      <c r="SWJ3236" s="112" t="s">
        <v>2</v>
      </c>
      <c r="SWK3236" s="112" t="s">
        <v>3</v>
      </c>
      <c r="SWL3236" s="112" t="s">
        <v>50</v>
      </c>
      <c r="SWM3236" s="112" t="s">
        <v>52</v>
      </c>
      <c r="SWN3236" s="112" t="s">
        <v>13</v>
      </c>
      <c r="SWO3236" s="235" t="s">
        <v>189</v>
      </c>
      <c r="SWP3236" s="112" t="s">
        <v>0</v>
      </c>
      <c r="SWQ3236" s="112" t="s">
        <v>1</v>
      </c>
      <c r="SWR3236" s="112" t="s">
        <v>2</v>
      </c>
      <c r="SWS3236" s="112" t="s">
        <v>3</v>
      </c>
      <c r="SWT3236" s="112" t="s">
        <v>50</v>
      </c>
      <c r="SWU3236" s="112" t="s">
        <v>52</v>
      </c>
      <c r="SWV3236" s="112" t="s">
        <v>13</v>
      </c>
      <c r="SWW3236" s="235" t="s">
        <v>189</v>
      </c>
      <c r="SWX3236" s="112" t="s">
        <v>0</v>
      </c>
      <c r="SWY3236" s="112" t="s">
        <v>1</v>
      </c>
      <c r="SWZ3236" s="112" t="s">
        <v>2</v>
      </c>
      <c r="SXA3236" s="112" t="s">
        <v>3</v>
      </c>
      <c r="SXB3236" s="112" t="s">
        <v>50</v>
      </c>
      <c r="SXC3236" s="112" t="s">
        <v>52</v>
      </c>
      <c r="SXD3236" s="112" t="s">
        <v>13</v>
      </c>
      <c r="SXE3236" s="235" t="s">
        <v>189</v>
      </c>
      <c r="SXF3236" s="112" t="s">
        <v>0</v>
      </c>
      <c r="SXG3236" s="112" t="s">
        <v>1</v>
      </c>
      <c r="SXH3236" s="112" t="s">
        <v>2</v>
      </c>
      <c r="SXI3236" s="112" t="s">
        <v>3</v>
      </c>
      <c r="SXJ3236" s="112" t="s">
        <v>50</v>
      </c>
      <c r="SXK3236" s="112" t="s">
        <v>52</v>
      </c>
      <c r="SXL3236" s="112" t="s">
        <v>13</v>
      </c>
      <c r="SXM3236" s="235" t="s">
        <v>189</v>
      </c>
      <c r="SXN3236" s="112" t="s">
        <v>0</v>
      </c>
      <c r="SXO3236" s="112" t="s">
        <v>1</v>
      </c>
      <c r="SXP3236" s="112" t="s">
        <v>2</v>
      </c>
      <c r="SXQ3236" s="112" t="s">
        <v>3</v>
      </c>
      <c r="SXR3236" s="112" t="s">
        <v>50</v>
      </c>
      <c r="SXS3236" s="112" t="s">
        <v>52</v>
      </c>
      <c r="SXT3236" s="112" t="s">
        <v>13</v>
      </c>
      <c r="SXU3236" s="235" t="s">
        <v>189</v>
      </c>
      <c r="SXV3236" s="112" t="s">
        <v>0</v>
      </c>
      <c r="SXW3236" s="112" t="s">
        <v>1</v>
      </c>
      <c r="SXX3236" s="112" t="s">
        <v>2</v>
      </c>
      <c r="SXY3236" s="112" t="s">
        <v>3</v>
      </c>
      <c r="SXZ3236" s="112" t="s">
        <v>50</v>
      </c>
      <c r="SYA3236" s="112" t="s">
        <v>52</v>
      </c>
      <c r="SYB3236" s="112" t="s">
        <v>13</v>
      </c>
      <c r="SYC3236" s="235" t="s">
        <v>189</v>
      </c>
      <c r="SYD3236" s="112" t="s">
        <v>0</v>
      </c>
      <c r="SYE3236" s="112" t="s">
        <v>1</v>
      </c>
      <c r="SYF3236" s="112" t="s">
        <v>2</v>
      </c>
      <c r="SYG3236" s="112" t="s">
        <v>3</v>
      </c>
      <c r="SYH3236" s="112" t="s">
        <v>50</v>
      </c>
      <c r="SYI3236" s="112" t="s">
        <v>52</v>
      </c>
      <c r="SYJ3236" s="112" t="s">
        <v>13</v>
      </c>
      <c r="SYK3236" s="235" t="s">
        <v>189</v>
      </c>
      <c r="SYL3236" s="112" t="s">
        <v>0</v>
      </c>
      <c r="SYM3236" s="112" t="s">
        <v>1</v>
      </c>
      <c r="SYN3236" s="112" t="s">
        <v>2</v>
      </c>
      <c r="SYO3236" s="112" t="s">
        <v>3</v>
      </c>
      <c r="SYP3236" s="112" t="s">
        <v>50</v>
      </c>
      <c r="SYQ3236" s="112" t="s">
        <v>52</v>
      </c>
      <c r="SYR3236" s="112" t="s">
        <v>13</v>
      </c>
      <c r="SYS3236" s="235" t="s">
        <v>189</v>
      </c>
      <c r="SYT3236" s="112" t="s">
        <v>0</v>
      </c>
      <c r="SYU3236" s="112" t="s">
        <v>1</v>
      </c>
      <c r="SYV3236" s="112" t="s">
        <v>2</v>
      </c>
      <c r="SYW3236" s="112" t="s">
        <v>3</v>
      </c>
      <c r="SYX3236" s="112" t="s">
        <v>50</v>
      </c>
      <c r="SYY3236" s="112" t="s">
        <v>52</v>
      </c>
      <c r="SYZ3236" s="112" t="s">
        <v>13</v>
      </c>
      <c r="SZA3236" s="235" t="s">
        <v>189</v>
      </c>
      <c r="SZB3236" s="112" t="s">
        <v>0</v>
      </c>
      <c r="SZC3236" s="112" t="s">
        <v>1</v>
      </c>
      <c r="SZD3236" s="112" t="s">
        <v>2</v>
      </c>
      <c r="SZE3236" s="112" t="s">
        <v>3</v>
      </c>
      <c r="SZF3236" s="112" t="s">
        <v>50</v>
      </c>
      <c r="SZG3236" s="112" t="s">
        <v>52</v>
      </c>
      <c r="SZH3236" s="112" t="s">
        <v>13</v>
      </c>
      <c r="SZI3236" s="235" t="s">
        <v>189</v>
      </c>
      <c r="SZJ3236" s="112" t="s">
        <v>0</v>
      </c>
      <c r="SZK3236" s="112" t="s">
        <v>1</v>
      </c>
      <c r="SZL3236" s="112" t="s">
        <v>2</v>
      </c>
      <c r="SZM3236" s="112" t="s">
        <v>3</v>
      </c>
      <c r="SZN3236" s="112" t="s">
        <v>50</v>
      </c>
      <c r="SZO3236" s="112" t="s">
        <v>52</v>
      </c>
      <c r="SZP3236" s="112" t="s">
        <v>13</v>
      </c>
      <c r="SZQ3236" s="235" t="s">
        <v>189</v>
      </c>
      <c r="SZR3236" s="112" t="s">
        <v>0</v>
      </c>
      <c r="SZS3236" s="112" t="s">
        <v>1</v>
      </c>
      <c r="SZT3236" s="112" t="s">
        <v>2</v>
      </c>
      <c r="SZU3236" s="112" t="s">
        <v>3</v>
      </c>
      <c r="SZV3236" s="112" t="s">
        <v>50</v>
      </c>
      <c r="SZW3236" s="112" t="s">
        <v>52</v>
      </c>
      <c r="SZX3236" s="112" t="s">
        <v>13</v>
      </c>
      <c r="SZY3236" s="235" t="s">
        <v>189</v>
      </c>
      <c r="SZZ3236" s="112" t="s">
        <v>0</v>
      </c>
      <c r="TAA3236" s="112" t="s">
        <v>1</v>
      </c>
      <c r="TAB3236" s="112" t="s">
        <v>2</v>
      </c>
      <c r="TAC3236" s="112" t="s">
        <v>3</v>
      </c>
      <c r="TAD3236" s="112" t="s">
        <v>50</v>
      </c>
      <c r="TAE3236" s="112" t="s">
        <v>52</v>
      </c>
      <c r="TAF3236" s="112" t="s">
        <v>13</v>
      </c>
      <c r="TAG3236" s="235" t="s">
        <v>189</v>
      </c>
      <c r="TAH3236" s="112" t="s">
        <v>0</v>
      </c>
      <c r="TAI3236" s="112" t="s">
        <v>1</v>
      </c>
      <c r="TAJ3236" s="112" t="s">
        <v>2</v>
      </c>
      <c r="TAK3236" s="112" t="s">
        <v>3</v>
      </c>
      <c r="TAL3236" s="112" t="s">
        <v>50</v>
      </c>
      <c r="TAM3236" s="112" t="s">
        <v>52</v>
      </c>
      <c r="TAN3236" s="112" t="s">
        <v>13</v>
      </c>
      <c r="TAO3236" s="235" t="s">
        <v>189</v>
      </c>
      <c r="TAP3236" s="112" t="s">
        <v>0</v>
      </c>
      <c r="TAQ3236" s="112" t="s">
        <v>1</v>
      </c>
      <c r="TAR3236" s="112" t="s">
        <v>2</v>
      </c>
      <c r="TAS3236" s="112" t="s">
        <v>3</v>
      </c>
      <c r="TAT3236" s="112" t="s">
        <v>50</v>
      </c>
      <c r="TAU3236" s="112" t="s">
        <v>52</v>
      </c>
      <c r="TAV3236" s="112" t="s">
        <v>13</v>
      </c>
      <c r="TAW3236" s="235" t="s">
        <v>189</v>
      </c>
      <c r="TAX3236" s="112" t="s">
        <v>0</v>
      </c>
      <c r="TAY3236" s="112" t="s">
        <v>1</v>
      </c>
      <c r="TAZ3236" s="112" t="s">
        <v>2</v>
      </c>
      <c r="TBA3236" s="112" t="s">
        <v>3</v>
      </c>
      <c r="TBB3236" s="112" t="s">
        <v>50</v>
      </c>
      <c r="TBC3236" s="112" t="s">
        <v>52</v>
      </c>
      <c r="TBD3236" s="112" t="s">
        <v>13</v>
      </c>
      <c r="TBE3236" s="235" t="s">
        <v>189</v>
      </c>
      <c r="TBF3236" s="112" t="s">
        <v>0</v>
      </c>
      <c r="TBG3236" s="112" t="s">
        <v>1</v>
      </c>
      <c r="TBH3236" s="112" t="s">
        <v>2</v>
      </c>
      <c r="TBI3236" s="112" t="s">
        <v>3</v>
      </c>
      <c r="TBJ3236" s="112" t="s">
        <v>50</v>
      </c>
      <c r="TBK3236" s="112" t="s">
        <v>52</v>
      </c>
      <c r="TBL3236" s="112" t="s">
        <v>13</v>
      </c>
      <c r="TBM3236" s="235" t="s">
        <v>189</v>
      </c>
      <c r="TBN3236" s="112" t="s">
        <v>0</v>
      </c>
      <c r="TBO3236" s="112" t="s">
        <v>1</v>
      </c>
      <c r="TBP3236" s="112" t="s">
        <v>2</v>
      </c>
      <c r="TBQ3236" s="112" t="s">
        <v>3</v>
      </c>
      <c r="TBR3236" s="112" t="s">
        <v>50</v>
      </c>
      <c r="TBS3236" s="112" t="s">
        <v>52</v>
      </c>
      <c r="TBT3236" s="112" t="s">
        <v>13</v>
      </c>
      <c r="TBU3236" s="235" t="s">
        <v>189</v>
      </c>
      <c r="TBV3236" s="112" t="s">
        <v>0</v>
      </c>
      <c r="TBW3236" s="112" t="s">
        <v>1</v>
      </c>
      <c r="TBX3236" s="112" t="s">
        <v>2</v>
      </c>
      <c r="TBY3236" s="112" t="s">
        <v>3</v>
      </c>
      <c r="TBZ3236" s="112" t="s">
        <v>50</v>
      </c>
      <c r="TCA3236" s="112" t="s">
        <v>52</v>
      </c>
      <c r="TCB3236" s="112" t="s">
        <v>13</v>
      </c>
      <c r="TCC3236" s="235" t="s">
        <v>189</v>
      </c>
      <c r="TCD3236" s="112" t="s">
        <v>0</v>
      </c>
      <c r="TCE3236" s="112" t="s">
        <v>1</v>
      </c>
      <c r="TCF3236" s="112" t="s">
        <v>2</v>
      </c>
      <c r="TCG3236" s="112" t="s">
        <v>3</v>
      </c>
      <c r="TCH3236" s="112" t="s">
        <v>50</v>
      </c>
      <c r="TCI3236" s="112" t="s">
        <v>52</v>
      </c>
      <c r="TCJ3236" s="112" t="s">
        <v>13</v>
      </c>
      <c r="TCK3236" s="235" t="s">
        <v>189</v>
      </c>
      <c r="TCL3236" s="112" t="s">
        <v>0</v>
      </c>
      <c r="TCM3236" s="112" t="s">
        <v>1</v>
      </c>
      <c r="TCN3236" s="112" t="s">
        <v>2</v>
      </c>
      <c r="TCO3236" s="112" t="s">
        <v>3</v>
      </c>
      <c r="TCP3236" s="112" t="s">
        <v>50</v>
      </c>
      <c r="TCQ3236" s="112" t="s">
        <v>52</v>
      </c>
      <c r="TCR3236" s="112" t="s">
        <v>13</v>
      </c>
      <c r="TCS3236" s="235" t="s">
        <v>189</v>
      </c>
      <c r="TCT3236" s="112" t="s">
        <v>0</v>
      </c>
      <c r="TCU3236" s="112" t="s">
        <v>1</v>
      </c>
      <c r="TCV3236" s="112" t="s">
        <v>2</v>
      </c>
      <c r="TCW3236" s="112" t="s">
        <v>3</v>
      </c>
      <c r="TCX3236" s="112" t="s">
        <v>50</v>
      </c>
      <c r="TCY3236" s="112" t="s">
        <v>52</v>
      </c>
      <c r="TCZ3236" s="112" t="s">
        <v>13</v>
      </c>
      <c r="TDA3236" s="235" t="s">
        <v>189</v>
      </c>
      <c r="TDB3236" s="112" t="s">
        <v>0</v>
      </c>
      <c r="TDC3236" s="112" t="s">
        <v>1</v>
      </c>
      <c r="TDD3236" s="112" t="s">
        <v>2</v>
      </c>
      <c r="TDE3236" s="112" t="s">
        <v>3</v>
      </c>
      <c r="TDF3236" s="112" t="s">
        <v>50</v>
      </c>
      <c r="TDG3236" s="112" t="s">
        <v>52</v>
      </c>
      <c r="TDH3236" s="112" t="s">
        <v>13</v>
      </c>
      <c r="TDI3236" s="235" t="s">
        <v>189</v>
      </c>
      <c r="TDJ3236" s="112" t="s">
        <v>0</v>
      </c>
      <c r="TDK3236" s="112" t="s">
        <v>1</v>
      </c>
      <c r="TDL3236" s="112" t="s">
        <v>2</v>
      </c>
      <c r="TDM3236" s="112" t="s">
        <v>3</v>
      </c>
      <c r="TDN3236" s="112" t="s">
        <v>50</v>
      </c>
      <c r="TDO3236" s="112" t="s">
        <v>52</v>
      </c>
      <c r="TDP3236" s="112" t="s">
        <v>13</v>
      </c>
      <c r="TDQ3236" s="235" t="s">
        <v>189</v>
      </c>
      <c r="TDR3236" s="112" t="s">
        <v>0</v>
      </c>
      <c r="TDS3236" s="112" t="s">
        <v>1</v>
      </c>
      <c r="TDT3236" s="112" t="s">
        <v>2</v>
      </c>
      <c r="TDU3236" s="112" t="s">
        <v>3</v>
      </c>
      <c r="TDV3236" s="112" t="s">
        <v>50</v>
      </c>
      <c r="TDW3236" s="112" t="s">
        <v>52</v>
      </c>
      <c r="TDX3236" s="112" t="s">
        <v>13</v>
      </c>
      <c r="TDY3236" s="235" t="s">
        <v>189</v>
      </c>
      <c r="TDZ3236" s="112" t="s">
        <v>0</v>
      </c>
      <c r="TEA3236" s="112" t="s">
        <v>1</v>
      </c>
      <c r="TEB3236" s="112" t="s">
        <v>2</v>
      </c>
      <c r="TEC3236" s="112" t="s">
        <v>3</v>
      </c>
      <c r="TED3236" s="112" t="s">
        <v>50</v>
      </c>
      <c r="TEE3236" s="112" t="s">
        <v>52</v>
      </c>
      <c r="TEF3236" s="112" t="s">
        <v>13</v>
      </c>
      <c r="TEG3236" s="235" t="s">
        <v>189</v>
      </c>
      <c r="TEH3236" s="112" t="s">
        <v>0</v>
      </c>
      <c r="TEI3236" s="112" t="s">
        <v>1</v>
      </c>
      <c r="TEJ3236" s="112" t="s">
        <v>2</v>
      </c>
      <c r="TEK3236" s="112" t="s">
        <v>3</v>
      </c>
      <c r="TEL3236" s="112" t="s">
        <v>50</v>
      </c>
      <c r="TEM3236" s="112" t="s">
        <v>52</v>
      </c>
      <c r="TEN3236" s="112" t="s">
        <v>13</v>
      </c>
      <c r="TEO3236" s="235" t="s">
        <v>189</v>
      </c>
      <c r="TEP3236" s="112" t="s">
        <v>0</v>
      </c>
      <c r="TEQ3236" s="112" t="s">
        <v>1</v>
      </c>
      <c r="TER3236" s="112" t="s">
        <v>2</v>
      </c>
      <c r="TES3236" s="112" t="s">
        <v>3</v>
      </c>
      <c r="TET3236" s="112" t="s">
        <v>50</v>
      </c>
      <c r="TEU3236" s="112" t="s">
        <v>52</v>
      </c>
      <c r="TEV3236" s="112" t="s">
        <v>13</v>
      </c>
      <c r="TEW3236" s="235" t="s">
        <v>189</v>
      </c>
      <c r="TEX3236" s="112" t="s">
        <v>0</v>
      </c>
      <c r="TEY3236" s="112" t="s">
        <v>1</v>
      </c>
      <c r="TEZ3236" s="112" t="s">
        <v>2</v>
      </c>
      <c r="TFA3236" s="112" t="s">
        <v>3</v>
      </c>
      <c r="TFB3236" s="112" t="s">
        <v>50</v>
      </c>
      <c r="TFC3236" s="112" t="s">
        <v>52</v>
      </c>
      <c r="TFD3236" s="112" t="s">
        <v>13</v>
      </c>
      <c r="TFE3236" s="235" t="s">
        <v>189</v>
      </c>
      <c r="TFF3236" s="112" t="s">
        <v>0</v>
      </c>
      <c r="TFG3236" s="112" t="s">
        <v>1</v>
      </c>
      <c r="TFH3236" s="112" t="s">
        <v>2</v>
      </c>
      <c r="TFI3236" s="112" t="s">
        <v>3</v>
      </c>
      <c r="TFJ3236" s="112" t="s">
        <v>50</v>
      </c>
      <c r="TFK3236" s="112" t="s">
        <v>52</v>
      </c>
      <c r="TFL3236" s="112" t="s">
        <v>13</v>
      </c>
      <c r="TFM3236" s="235" t="s">
        <v>189</v>
      </c>
      <c r="TFN3236" s="112" t="s">
        <v>0</v>
      </c>
      <c r="TFO3236" s="112" t="s">
        <v>1</v>
      </c>
      <c r="TFP3236" s="112" t="s">
        <v>2</v>
      </c>
      <c r="TFQ3236" s="112" t="s">
        <v>3</v>
      </c>
      <c r="TFR3236" s="112" t="s">
        <v>50</v>
      </c>
      <c r="TFS3236" s="112" t="s">
        <v>52</v>
      </c>
      <c r="TFT3236" s="112" t="s">
        <v>13</v>
      </c>
      <c r="TFU3236" s="235" t="s">
        <v>189</v>
      </c>
      <c r="TFV3236" s="112" t="s">
        <v>0</v>
      </c>
      <c r="TFW3236" s="112" t="s">
        <v>1</v>
      </c>
      <c r="TFX3236" s="112" t="s">
        <v>2</v>
      </c>
      <c r="TFY3236" s="112" t="s">
        <v>3</v>
      </c>
      <c r="TFZ3236" s="112" t="s">
        <v>50</v>
      </c>
      <c r="TGA3236" s="112" t="s">
        <v>52</v>
      </c>
      <c r="TGB3236" s="112" t="s">
        <v>13</v>
      </c>
      <c r="TGC3236" s="235" t="s">
        <v>189</v>
      </c>
      <c r="TGD3236" s="112" t="s">
        <v>0</v>
      </c>
      <c r="TGE3236" s="112" t="s">
        <v>1</v>
      </c>
      <c r="TGF3236" s="112" t="s">
        <v>2</v>
      </c>
      <c r="TGG3236" s="112" t="s">
        <v>3</v>
      </c>
      <c r="TGH3236" s="112" t="s">
        <v>50</v>
      </c>
      <c r="TGI3236" s="112" t="s">
        <v>52</v>
      </c>
      <c r="TGJ3236" s="112" t="s">
        <v>13</v>
      </c>
      <c r="TGK3236" s="235" t="s">
        <v>189</v>
      </c>
      <c r="TGL3236" s="112" t="s">
        <v>0</v>
      </c>
      <c r="TGM3236" s="112" t="s">
        <v>1</v>
      </c>
      <c r="TGN3236" s="112" t="s">
        <v>2</v>
      </c>
      <c r="TGO3236" s="112" t="s">
        <v>3</v>
      </c>
      <c r="TGP3236" s="112" t="s">
        <v>50</v>
      </c>
      <c r="TGQ3236" s="112" t="s">
        <v>52</v>
      </c>
      <c r="TGR3236" s="112" t="s">
        <v>13</v>
      </c>
      <c r="TGS3236" s="235" t="s">
        <v>189</v>
      </c>
      <c r="TGT3236" s="112" t="s">
        <v>0</v>
      </c>
      <c r="TGU3236" s="112" t="s">
        <v>1</v>
      </c>
      <c r="TGV3236" s="112" t="s">
        <v>2</v>
      </c>
      <c r="TGW3236" s="112" t="s">
        <v>3</v>
      </c>
      <c r="TGX3236" s="112" t="s">
        <v>50</v>
      </c>
      <c r="TGY3236" s="112" t="s">
        <v>52</v>
      </c>
      <c r="TGZ3236" s="112" t="s">
        <v>13</v>
      </c>
      <c r="THA3236" s="235" t="s">
        <v>189</v>
      </c>
      <c r="THB3236" s="112" t="s">
        <v>0</v>
      </c>
      <c r="THC3236" s="112" t="s">
        <v>1</v>
      </c>
      <c r="THD3236" s="112" t="s">
        <v>2</v>
      </c>
      <c r="THE3236" s="112" t="s">
        <v>3</v>
      </c>
      <c r="THF3236" s="112" t="s">
        <v>50</v>
      </c>
      <c r="THG3236" s="112" t="s">
        <v>52</v>
      </c>
      <c r="THH3236" s="112" t="s">
        <v>13</v>
      </c>
      <c r="THI3236" s="235" t="s">
        <v>189</v>
      </c>
      <c r="THJ3236" s="112" t="s">
        <v>0</v>
      </c>
      <c r="THK3236" s="112" t="s">
        <v>1</v>
      </c>
      <c r="THL3236" s="112" t="s">
        <v>2</v>
      </c>
      <c r="THM3236" s="112" t="s">
        <v>3</v>
      </c>
      <c r="THN3236" s="112" t="s">
        <v>50</v>
      </c>
      <c r="THO3236" s="112" t="s">
        <v>52</v>
      </c>
      <c r="THP3236" s="112" t="s">
        <v>13</v>
      </c>
      <c r="THQ3236" s="235" t="s">
        <v>189</v>
      </c>
      <c r="THR3236" s="112" t="s">
        <v>0</v>
      </c>
      <c r="THS3236" s="112" t="s">
        <v>1</v>
      </c>
      <c r="THT3236" s="112" t="s">
        <v>2</v>
      </c>
      <c r="THU3236" s="112" t="s">
        <v>3</v>
      </c>
      <c r="THV3236" s="112" t="s">
        <v>50</v>
      </c>
      <c r="THW3236" s="112" t="s">
        <v>52</v>
      </c>
      <c r="THX3236" s="112" t="s">
        <v>13</v>
      </c>
      <c r="THY3236" s="235" t="s">
        <v>189</v>
      </c>
      <c r="THZ3236" s="112" t="s">
        <v>0</v>
      </c>
      <c r="TIA3236" s="112" t="s">
        <v>1</v>
      </c>
      <c r="TIB3236" s="112" t="s">
        <v>2</v>
      </c>
      <c r="TIC3236" s="112" t="s">
        <v>3</v>
      </c>
      <c r="TID3236" s="112" t="s">
        <v>50</v>
      </c>
      <c r="TIE3236" s="112" t="s">
        <v>52</v>
      </c>
      <c r="TIF3236" s="112" t="s">
        <v>13</v>
      </c>
      <c r="TIG3236" s="235" t="s">
        <v>189</v>
      </c>
      <c r="TIH3236" s="112" t="s">
        <v>0</v>
      </c>
      <c r="TII3236" s="112" t="s">
        <v>1</v>
      </c>
      <c r="TIJ3236" s="112" t="s">
        <v>2</v>
      </c>
      <c r="TIK3236" s="112" t="s">
        <v>3</v>
      </c>
      <c r="TIL3236" s="112" t="s">
        <v>50</v>
      </c>
      <c r="TIM3236" s="112" t="s">
        <v>52</v>
      </c>
      <c r="TIN3236" s="112" t="s">
        <v>13</v>
      </c>
      <c r="TIO3236" s="235" t="s">
        <v>189</v>
      </c>
      <c r="TIP3236" s="112" t="s">
        <v>0</v>
      </c>
      <c r="TIQ3236" s="112" t="s">
        <v>1</v>
      </c>
      <c r="TIR3236" s="112" t="s">
        <v>2</v>
      </c>
      <c r="TIS3236" s="112" t="s">
        <v>3</v>
      </c>
      <c r="TIT3236" s="112" t="s">
        <v>50</v>
      </c>
      <c r="TIU3236" s="112" t="s">
        <v>52</v>
      </c>
      <c r="TIV3236" s="112" t="s">
        <v>13</v>
      </c>
      <c r="TIW3236" s="235" t="s">
        <v>189</v>
      </c>
      <c r="TIX3236" s="112" t="s">
        <v>0</v>
      </c>
      <c r="TIY3236" s="112" t="s">
        <v>1</v>
      </c>
      <c r="TIZ3236" s="112" t="s">
        <v>2</v>
      </c>
      <c r="TJA3236" s="112" t="s">
        <v>3</v>
      </c>
      <c r="TJB3236" s="112" t="s">
        <v>50</v>
      </c>
      <c r="TJC3236" s="112" t="s">
        <v>52</v>
      </c>
      <c r="TJD3236" s="112" t="s">
        <v>13</v>
      </c>
      <c r="TJE3236" s="235" t="s">
        <v>189</v>
      </c>
      <c r="TJF3236" s="112" t="s">
        <v>0</v>
      </c>
      <c r="TJG3236" s="112" t="s">
        <v>1</v>
      </c>
      <c r="TJH3236" s="112" t="s">
        <v>2</v>
      </c>
      <c r="TJI3236" s="112" t="s">
        <v>3</v>
      </c>
      <c r="TJJ3236" s="112" t="s">
        <v>50</v>
      </c>
      <c r="TJK3236" s="112" t="s">
        <v>52</v>
      </c>
      <c r="TJL3236" s="112" t="s">
        <v>13</v>
      </c>
      <c r="TJM3236" s="235" t="s">
        <v>189</v>
      </c>
      <c r="TJN3236" s="112" t="s">
        <v>0</v>
      </c>
      <c r="TJO3236" s="112" t="s">
        <v>1</v>
      </c>
      <c r="TJP3236" s="112" t="s">
        <v>2</v>
      </c>
      <c r="TJQ3236" s="112" t="s">
        <v>3</v>
      </c>
      <c r="TJR3236" s="112" t="s">
        <v>50</v>
      </c>
      <c r="TJS3236" s="112" t="s">
        <v>52</v>
      </c>
      <c r="TJT3236" s="112" t="s">
        <v>13</v>
      </c>
      <c r="TJU3236" s="235" t="s">
        <v>189</v>
      </c>
      <c r="TJV3236" s="112" t="s">
        <v>0</v>
      </c>
      <c r="TJW3236" s="112" t="s">
        <v>1</v>
      </c>
      <c r="TJX3236" s="112" t="s">
        <v>2</v>
      </c>
      <c r="TJY3236" s="112" t="s">
        <v>3</v>
      </c>
      <c r="TJZ3236" s="112" t="s">
        <v>50</v>
      </c>
      <c r="TKA3236" s="112" t="s">
        <v>52</v>
      </c>
      <c r="TKB3236" s="112" t="s">
        <v>13</v>
      </c>
      <c r="TKC3236" s="235" t="s">
        <v>189</v>
      </c>
      <c r="TKD3236" s="112" t="s">
        <v>0</v>
      </c>
      <c r="TKE3236" s="112" t="s">
        <v>1</v>
      </c>
      <c r="TKF3236" s="112" t="s">
        <v>2</v>
      </c>
      <c r="TKG3236" s="112" t="s">
        <v>3</v>
      </c>
      <c r="TKH3236" s="112" t="s">
        <v>50</v>
      </c>
      <c r="TKI3236" s="112" t="s">
        <v>52</v>
      </c>
      <c r="TKJ3236" s="112" t="s">
        <v>13</v>
      </c>
      <c r="TKK3236" s="235" t="s">
        <v>189</v>
      </c>
      <c r="TKL3236" s="112" t="s">
        <v>0</v>
      </c>
      <c r="TKM3236" s="112" t="s">
        <v>1</v>
      </c>
      <c r="TKN3236" s="112" t="s">
        <v>2</v>
      </c>
      <c r="TKO3236" s="112" t="s">
        <v>3</v>
      </c>
      <c r="TKP3236" s="112" t="s">
        <v>50</v>
      </c>
      <c r="TKQ3236" s="112" t="s">
        <v>52</v>
      </c>
      <c r="TKR3236" s="112" t="s">
        <v>13</v>
      </c>
      <c r="TKS3236" s="235" t="s">
        <v>189</v>
      </c>
      <c r="TKT3236" s="112" t="s">
        <v>0</v>
      </c>
      <c r="TKU3236" s="112" t="s">
        <v>1</v>
      </c>
      <c r="TKV3236" s="112" t="s">
        <v>2</v>
      </c>
      <c r="TKW3236" s="112" t="s">
        <v>3</v>
      </c>
      <c r="TKX3236" s="112" t="s">
        <v>50</v>
      </c>
      <c r="TKY3236" s="112" t="s">
        <v>52</v>
      </c>
      <c r="TKZ3236" s="112" t="s">
        <v>13</v>
      </c>
      <c r="TLA3236" s="235" t="s">
        <v>189</v>
      </c>
      <c r="TLB3236" s="112" t="s">
        <v>0</v>
      </c>
      <c r="TLC3236" s="112" t="s">
        <v>1</v>
      </c>
      <c r="TLD3236" s="112" t="s">
        <v>2</v>
      </c>
      <c r="TLE3236" s="112" t="s">
        <v>3</v>
      </c>
      <c r="TLF3236" s="112" t="s">
        <v>50</v>
      </c>
      <c r="TLG3236" s="112" t="s">
        <v>52</v>
      </c>
      <c r="TLH3236" s="112" t="s">
        <v>13</v>
      </c>
      <c r="TLI3236" s="235" t="s">
        <v>189</v>
      </c>
      <c r="TLJ3236" s="112" t="s">
        <v>0</v>
      </c>
      <c r="TLK3236" s="112" t="s">
        <v>1</v>
      </c>
      <c r="TLL3236" s="112" t="s">
        <v>2</v>
      </c>
      <c r="TLM3236" s="112" t="s">
        <v>3</v>
      </c>
      <c r="TLN3236" s="112" t="s">
        <v>50</v>
      </c>
      <c r="TLO3236" s="112" t="s">
        <v>52</v>
      </c>
      <c r="TLP3236" s="112" t="s">
        <v>13</v>
      </c>
      <c r="TLQ3236" s="235" t="s">
        <v>189</v>
      </c>
      <c r="TLR3236" s="112" t="s">
        <v>0</v>
      </c>
      <c r="TLS3236" s="112" t="s">
        <v>1</v>
      </c>
      <c r="TLT3236" s="112" t="s">
        <v>2</v>
      </c>
      <c r="TLU3236" s="112" t="s">
        <v>3</v>
      </c>
      <c r="TLV3236" s="112" t="s">
        <v>50</v>
      </c>
      <c r="TLW3236" s="112" t="s">
        <v>52</v>
      </c>
      <c r="TLX3236" s="112" t="s">
        <v>13</v>
      </c>
      <c r="TLY3236" s="235" t="s">
        <v>189</v>
      </c>
      <c r="TLZ3236" s="112" t="s">
        <v>0</v>
      </c>
      <c r="TMA3236" s="112" t="s">
        <v>1</v>
      </c>
      <c r="TMB3236" s="112" t="s">
        <v>2</v>
      </c>
      <c r="TMC3236" s="112" t="s">
        <v>3</v>
      </c>
      <c r="TMD3236" s="112" t="s">
        <v>50</v>
      </c>
      <c r="TME3236" s="112" t="s">
        <v>52</v>
      </c>
      <c r="TMF3236" s="112" t="s">
        <v>13</v>
      </c>
      <c r="TMG3236" s="235" t="s">
        <v>189</v>
      </c>
      <c r="TMH3236" s="112" t="s">
        <v>0</v>
      </c>
      <c r="TMI3236" s="112" t="s">
        <v>1</v>
      </c>
      <c r="TMJ3236" s="112" t="s">
        <v>2</v>
      </c>
      <c r="TMK3236" s="112" t="s">
        <v>3</v>
      </c>
      <c r="TML3236" s="112" t="s">
        <v>50</v>
      </c>
      <c r="TMM3236" s="112" t="s">
        <v>52</v>
      </c>
      <c r="TMN3236" s="112" t="s">
        <v>13</v>
      </c>
      <c r="TMO3236" s="235" t="s">
        <v>189</v>
      </c>
      <c r="TMP3236" s="112" t="s">
        <v>0</v>
      </c>
      <c r="TMQ3236" s="112" t="s">
        <v>1</v>
      </c>
      <c r="TMR3236" s="112" t="s">
        <v>2</v>
      </c>
      <c r="TMS3236" s="112" t="s">
        <v>3</v>
      </c>
      <c r="TMT3236" s="112" t="s">
        <v>50</v>
      </c>
      <c r="TMU3236" s="112" t="s">
        <v>52</v>
      </c>
      <c r="TMV3236" s="112" t="s">
        <v>13</v>
      </c>
      <c r="TMW3236" s="235" t="s">
        <v>189</v>
      </c>
      <c r="TMX3236" s="112" t="s">
        <v>0</v>
      </c>
      <c r="TMY3236" s="112" t="s">
        <v>1</v>
      </c>
      <c r="TMZ3236" s="112" t="s">
        <v>2</v>
      </c>
      <c r="TNA3236" s="112" t="s">
        <v>3</v>
      </c>
      <c r="TNB3236" s="112" t="s">
        <v>50</v>
      </c>
      <c r="TNC3236" s="112" t="s">
        <v>52</v>
      </c>
      <c r="TND3236" s="112" t="s">
        <v>13</v>
      </c>
      <c r="TNE3236" s="235" t="s">
        <v>189</v>
      </c>
      <c r="TNF3236" s="112" t="s">
        <v>0</v>
      </c>
      <c r="TNG3236" s="112" t="s">
        <v>1</v>
      </c>
      <c r="TNH3236" s="112" t="s">
        <v>2</v>
      </c>
      <c r="TNI3236" s="112" t="s">
        <v>3</v>
      </c>
      <c r="TNJ3236" s="112" t="s">
        <v>50</v>
      </c>
      <c r="TNK3236" s="112" t="s">
        <v>52</v>
      </c>
      <c r="TNL3236" s="112" t="s">
        <v>13</v>
      </c>
      <c r="TNM3236" s="235" t="s">
        <v>189</v>
      </c>
      <c r="TNN3236" s="112" t="s">
        <v>0</v>
      </c>
      <c r="TNO3236" s="112" t="s">
        <v>1</v>
      </c>
      <c r="TNP3236" s="112" t="s">
        <v>2</v>
      </c>
      <c r="TNQ3236" s="112" t="s">
        <v>3</v>
      </c>
      <c r="TNR3236" s="112" t="s">
        <v>50</v>
      </c>
      <c r="TNS3236" s="112" t="s">
        <v>52</v>
      </c>
      <c r="TNT3236" s="112" t="s">
        <v>13</v>
      </c>
      <c r="TNU3236" s="235" t="s">
        <v>189</v>
      </c>
      <c r="TNV3236" s="112" t="s">
        <v>0</v>
      </c>
      <c r="TNW3236" s="112" t="s">
        <v>1</v>
      </c>
      <c r="TNX3236" s="112" t="s">
        <v>2</v>
      </c>
      <c r="TNY3236" s="112" t="s">
        <v>3</v>
      </c>
      <c r="TNZ3236" s="112" t="s">
        <v>50</v>
      </c>
      <c r="TOA3236" s="112" t="s">
        <v>52</v>
      </c>
      <c r="TOB3236" s="112" t="s">
        <v>13</v>
      </c>
      <c r="TOC3236" s="235" t="s">
        <v>189</v>
      </c>
      <c r="TOD3236" s="112" t="s">
        <v>0</v>
      </c>
      <c r="TOE3236" s="112" t="s">
        <v>1</v>
      </c>
      <c r="TOF3236" s="112" t="s">
        <v>2</v>
      </c>
      <c r="TOG3236" s="112" t="s">
        <v>3</v>
      </c>
      <c r="TOH3236" s="112" t="s">
        <v>50</v>
      </c>
      <c r="TOI3236" s="112" t="s">
        <v>52</v>
      </c>
      <c r="TOJ3236" s="112" t="s">
        <v>13</v>
      </c>
      <c r="TOK3236" s="235" t="s">
        <v>189</v>
      </c>
      <c r="TOL3236" s="112" t="s">
        <v>0</v>
      </c>
      <c r="TOM3236" s="112" t="s">
        <v>1</v>
      </c>
      <c r="TON3236" s="112" t="s">
        <v>2</v>
      </c>
      <c r="TOO3236" s="112" t="s">
        <v>3</v>
      </c>
      <c r="TOP3236" s="112" t="s">
        <v>50</v>
      </c>
      <c r="TOQ3236" s="112" t="s">
        <v>52</v>
      </c>
      <c r="TOR3236" s="112" t="s">
        <v>13</v>
      </c>
      <c r="TOS3236" s="235" t="s">
        <v>189</v>
      </c>
      <c r="TOT3236" s="112" t="s">
        <v>0</v>
      </c>
      <c r="TOU3236" s="112" t="s">
        <v>1</v>
      </c>
      <c r="TOV3236" s="112" t="s">
        <v>2</v>
      </c>
      <c r="TOW3236" s="112" t="s">
        <v>3</v>
      </c>
      <c r="TOX3236" s="112" t="s">
        <v>50</v>
      </c>
      <c r="TOY3236" s="112" t="s">
        <v>52</v>
      </c>
      <c r="TOZ3236" s="112" t="s">
        <v>13</v>
      </c>
      <c r="TPA3236" s="235" t="s">
        <v>189</v>
      </c>
      <c r="TPB3236" s="112" t="s">
        <v>0</v>
      </c>
      <c r="TPC3236" s="112" t="s">
        <v>1</v>
      </c>
      <c r="TPD3236" s="112" t="s">
        <v>2</v>
      </c>
      <c r="TPE3236" s="112" t="s">
        <v>3</v>
      </c>
      <c r="TPF3236" s="112" t="s">
        <v>50</v>
      </c>
      <c r="TPG3236" s="112" t="s">
        <v>52</v>
      </c>
      <c r="TPH3236" s="112" t="s">
        <v>13</v>
      </c>
      <c r="TPI3236" s="235" t="s">
        <v>189</v>
      </c>
      <c r="TPJ3236" s="112" t="s">
        <v>0</v>
      </c>
      <c r="TPK3236" s="112" t="s">
        <v>1</v>
      </c>
      <c r="TPL3236" s="112" t="s">
        <v>2</v>
      </c>
      <c r="TPM3236" s="112" t="s">
        <v>3</v>
      </c>
      <c r="TPN3236" s="112" t="s">
        <v>50</v>
      </c>
      <c r="TPO3236" s="112" t="s">
        <v>52</v>
      </c>
      <c r="TPP3236" s="112" t="s">
        <v>13</v>
      </c>
      <c r="TPQ3236" s="235" t="s">
        <v>189</v>
      </c>
      <c r="TPR3236" s="112" t="s">
        <v>0</v>
      </c>
      <c r="TPS3236" s="112" t="s">
        <v>1</v>
      </c>
      <c r="TPT3236" s="112" t="s">
        <v>2</v>
      </c>
      <c r="TPU3236" s="112" t="s">
        <v>3</v>
      </c>
      <c r="TPV3236" s="112" t="s">
        <v>50</v>
      </c>
      <c r="TPW3236" s="112" t="s">
        <v>52</v>
      </c>
      <c r="TPX3236" s="112" t="s">
        <v>13</v>
      </c>
      <c r="TPY3236" s="235" t="s">
        <v>189</v>
      </c>
      <c r="TPZ3236" s="112" t="s">
        <v>0</v>
      </c>
      <c r="TQA3236" s="112" t="s">
        <v>1</v>
      </c>
      <c r="TQB3236" s="112" t="s">
        <v>2</v>
      </c>
      <c r="TQC3236" s="112" t="s">
        <v>3</v>
      </c>
      <c r="TQD3236" s="112" t="s">
        <v>50</v>
      </c>
      <c r="TQE3236" s="112" t="s">
        <v>52</v>
      </c>
      <c r="TQF3236" s="112" t="s">
        <v>13</v>
      </c>
      <c r="TQG3236" s="235" t="s">
        <v>189</v>
      </c>
      <c r="TQH3236" s="112" t="s">
        <v>0</v>
      </c>
      <c r="TQI3236" s="112" t="s">
        <v>1</v>
      </c>
      <c r="TQJ3236" s="112" t="s">
        <v>2</v>
      </c>
      <c r="TQK3236" s="112" t="s">
        <v>3</v>
      </c>
      <c r="TQL3236" s="112" t="s">
        <v>50</v>
      </c>
      <c r="TQM3236" s="112" t="s">
        <v>52</v>
      </c>
      <c r="TQN3236" s="112" t="s">
        <v>13</v>
      </c>
      <c r="TQO3236" s="235" t="s">
        <v>189</v>
      </c>
      <c r="TQP3236" s="112" t="s">
        <v>0</v>
      </c>
      <c r="TQQ3236" s="112" t="s">
        <v>1</v>
      </c>
      <c r="TQR3236" s="112" t="s">
        <v>2</v>
      </c>
      <c r="TQS3236" s="112" t="s">
        <v>3</v>
      </c>
      <c r="TQT3236" s="112" t="s">
        <v>50</v>
      </c>
      <c r="TQU3236" s="112" t="s">
        <v>52</v>
      </c>
      <c r="TQV3236" s="112" t="s">
        <v>13</v>
      </c>
      <c r="TQW3236" s="235" t="s">
        <v>189</v>
      </c>
      <c r="TQX3236" s="112" t="s">
        <v>0</v>
      </c>
      <c r="TQY3236" s="112" t="s">
        <v>1</v>
      </c>
      <c r="TQZ3236" s="112" t="s">
        <v>2</v>
      </c>
      <c r="TRA3236" s="112" t="s">
        <v>3</v>
      </c>
      <c r="TRB3236" s="112" t="s">
        <v>50</v>
      </c>
      <c r="TRC3236" s="112" t="s">
        <v>52</v>
      </c>
      <c r="TRD3236" s="112" t="s">
        <v>13</v>
      </c>
      <c r="TRE3236" s="235" t="s">
        <v>189</v>
      </c>
      <c r="TRF3236" s="112" t="s">
        <v>0</v>
      </c>
      <c r="TRG3236" s="112" t="s">
        <v>1</v>
      </c>
      <c r="TRH3236" s="112" t="s">
        <v>2</v>
      </c>
      <c r="TRI3236" s="112" t="s">
        <v>3</v>
      </c>
      <c r="TRJ3236" s="112" t="s">
        <v>50</v>
      </c>
      <c r="TRK3236" s="112" t="s">
        <v>52</v>
      </c>
      <c r="TRL3236" s="112" t="s">
        <v>13</v>
      </c>
      <c r="TRM3236" s="235" t="s">
        <v>189</v>
      </c>
      <c r="TRN3236" s="112" t="s">
        <v>0</v>
      </c>
      <c r="TRO3236" s="112" t="s">
        <v>1</v>
      </c>
      <c r="TRP3236" s="112" t="s">
        <v>2</v>
      </c>
      <c r="TRQ3236" s="112" t="s">
        <v>3</v>
      </c>
      <c r="TRR3236" s="112" t="s">
        <v>50</v>
      </c>
      <c r="TRS3236" s="112" t="s">
        <v>52</v>
      </c>
      <c r="TRT3236" s="112" t="s">
        <v>13</v>
      </c>
      <c r="TRU3236" s="235" t="s">
        <v>189</v>
      </c>
      <c r="TRV3236" s="112" t="s">
        <v>0</v>
      </c>
      <c r="TRW3236" s="112" t="s">
        <v>1</v>
      </c>
      <c r="TRX3236" s="112" t="s">
        <v>2</v>
      </c>
      <c r="TRY3236" s="112" t="s">
        <v>3</v>
      </c>
      <c r="TRZ3236" s="112" t="s">
        <v>50</v>
      </c>
      <c r="TSA3236" s="112" t="s">
        <v>52</v>
      </c>
      <c r="TSB3236" s="112" t="s">
        <v>13</v>
      </c>
      <c r="TSC3236" s="235" t="s">
        <v>189</v>
      </c>
      <c r="TSD3236" s="112" t="s">
        <v>0</v>
      </c>
      <c r="TSE3236" s="112" t="s">
        <v>1</v>
      </c>
      <c r="TSF3236" s="112" t="s">
        <v>2</v>
      </c>
      <c r="TSG3236" s="112" t="s">
        <v>3</v>
      </c>
      <c r="TSH3236" s="112" t="s">
        <v>50</v>
      </c>
      <c r="TSI3236" s="112" t="s">
        <v>52</v>
      </c>
      <c r="TSJ3236" s="112" t="s">
        <v>13</v>
      </c>
      <c r="TSK3236" s="235" t="s">
        <v>189</v>
      </c>
      <c r="TSL3236" s="112" t="s">
        <v>0</v>
      </c>
      <c r="TSM3236" s="112" t="s">
        <v>1</v>
      </c>
      <c r="TSN3236" s="112" t="s">
        <v>2</v>
      </c>
      <c r="TSO3236" s="112" t="s">
        <v>3</v>
      </c>
      <c r="TSP3236" s="112" t="s">
        <v>50</v>
      </c>
      <c r="TSQ3236" s="112" t="s">
        <v>52</v>
      </c>
      <c r="TSR3236" s="112" t="s">
        <v>13</v>
      </c>
      <c r="TSS3236" s="235" t="s">
        <v>189</v>
      </c>
      <c r="TST3236" s="112" t="s">
        <v>0</v>
      </c>
      <c r="TSU3236" s="112" t="s">
        <v>1</v>
      </c>
      <c r="TSV3236" s="112" t="s">
        <v>2</v>
      </c>
      <c r="TSW3236" s="112" t="s">
        <v>3</v>
      </c>
      <c r="TSX3236" s="112" t="s">
        <v>50</v>
      </c>
      <c r="TSY3236" s="112" t="s">
        <v>52</v>
      </c>
      <c r="TSZ3236" s="112" t="s">
        <v>13</v>
      </c>
      <c r="TTA3236" s="235" t="s">
        <v>189</v>
      </c>
      <c r="TTB3236" s="112" t="s">
        <v>0</v>
      </c>
      <c r="TTC3236" s="112" t="s">
        <v>1</v>
      </c>
      <c r="TTD3236" s="112" t="s">
        <v>2</v>
      </c>
      <c r="TTE3236" s="112" t="s">
        <v>3</v>
      </c>
      <c r="TTF3236" s="112" t="s">
        <v>50</v>
      </c>
      <c r="TTG3236" s="112" t="s">
        <v>52</v>
      </c>
      <c r="TTH3236" s="112" t="s">
        <v>13</v>
      </c>
      <c r="TTI3236" s="235" t="s">
        <v>189</v>
      </c>
      <c r="TTJ3236" s="112" t="s">
        <v>0</v>
      </c>
      <c r="TTK3236" s="112" t="s">
        <v>1</v>
      </c>
      <c r="TTL3236" s="112" t="s">
        <v>2</v>
      </c>
      <c r="TTM3236" s="112" t="s">
        <v>3</v>
      </c>
      <c r="TTN3236" s="112" t="s">
        <v>50</v>
      </c>
      <c r="TTO3236" s="112" t="s">
        <v>52</v>
      </c>
      <c r="TTP3236" s="112" t="s">
        <v>13</v>
      </c>
      <c r="TTQ3236" s="235" t="s">
        <v>189</v>
      </c>
      <c r="TTR3236" s="112" t="s">
        <v>0</v>
      </c>
      <c r="TTS3236" s="112" t="s">
        <v>1</v>
      </c>
      <c r="TTT3236" s="112" t="s">
        <v>2</v>
      </c>
      <c r="TTU3236" s="112" t="s">
        <v>3</v>
      </c>
      <c r="TTV3236" s="112" t="s">
        <v>50</v>
      </c>
      <c r="TTW3236" s="112" t="s">
        <v>52</v>
      </c>
      <c r="TTX3236" s="112" t="s">
        <v>13</v>
      </c>
      <c r="TTY3236" s="235" t="s">
        <v>189</v>
      </c>
      <c r="TTZ3236" s="112" t="s">
        <v>0</v>
      </c>
      <c r="TUA3236" s="112" t="s">
        <v>1</v>
      </c>
      <c r="TUB3236" s="112" t="s">
        <v>2</v>
      </c>
      <c r="TUC3236" s="112" t="s">
        <v>3</v>
      </c>
      <c r="TUD3236" s="112" t="s">
        <v>50</v>
      </c>
      <c r="TUE3236" s="112" t="s">
        <v>52</v>
      </c>
      <c r="TUF3236" s="112" t="s">
        <v>13</v>
      </c>
      <c r="TUG3236" s="235" t="s">
        <v>189</v>
      </c>
      <c r="TUH3236" s="112" t="s">
        <v>0</v>
      </c>
      <c r="TUI3236" s="112" t="s">
        <v>1</v>
      </c>
      <c r="TUJ3236" s="112" t="s">
        <v>2</v>
      </c>
      <c r="TUK3236" s="112" t="s">
        <v>3</v>
      </c>
      <c r="TUL3236" s="112" t="s">
        <v>50</v>
      </c>
      <c r="TUM3236" s="112" t="s">
        <v>52</v>
      </c>
      <c r="TUN3236" s="112" t="s">
        <v>13</v>
      </c>
      <c r="TUO3236" s="235" t="s">
        <v>189</v>
      </c>
      <c r="TUP3236" s="112" t="s">
        <v>0</v>
      </c>
      <c r="TUQ3236" s="112" t="s">
        <v>1</v>
      </c>
      <c r="TUR3236" s="112" t="s">
        <v>2</v>
      </c>
      <c r="TUS3236" s="112" t="s">
        <v>3</v>
      </c>
      <c r="TUT3236" s="112" t="s">
        <v>50</v>
      </c>
      <c r="TUU3236" s="112" t="s">
        <v>52</v>
      </c>
      <c r="TUV3236" s="112" t="s">
        <v>13</v>
      </c>
      <c r="TUW3236" s="235" t="s">
        <v>189</v>
      </c>
      <c r="TUX3236" s="112" t="s">
        <v>0</v>
      </c>
      <c r="TUY3236" s="112" t="s">
        <v>1</v>
      </c>
      <c r="TUZ3236" s="112" t="s">
        <v>2</v>
      </c>
      <c r="TVA3236" s="112" t="s">
        <v>3</v>
      </c>
      <c r="TVB3236" s="112" t="s">
        <v>50</v>
      </c>
      <c r="TVC3236" s="112" t="s">
        <v>52</v>
      </c>
      <c r="TVD3236" s="112" t="s">
        <v>13</v>
      </c>
      <c r="TVE3236" s="235" t="s">
        <v>189</v>
      </c>
      <c r="TVF3236" s="112" t="s">
        <v>0</v>
      </c>
      <c r="TVG3236" s="112" t="s">
        <v>1</v>
      </c>
      <c r="TVH3236" s="112" t="s">
        <v>2</v>
      </c>
      <c r="TVI3236" s="112" t="s">
        <v>3</v>
      </c>
      <c r="TVJ3236" s="112" t="s">
        <v>50</v>
      </c>
      <c r="TVK3236" s="112" t="s">
        <v>52</v>
      </c>
      <c r="TVL3236" s="112" t="s">
        <v>13</v>
      </c>
      <c r="TVM3236" s="235" t="s">
        <v>189</v>
      </c>
      <c r="TVN3236" s="112" t="s">
        <v>0</v>
      </c>
      <c r="TVO3236" s="112" t="s">
        <v>1</v>
      </c>
      <c r="TVP3236" s="112" t="s">
        <v>2</v>
      </c>
      <c r="TVQ3236" s="112" t="s">
        <v>3</v>
      </c>
      <c r="TVR3236" s="112" t="s">
        <v>50</v>
      </c>
      <c r="TVS3236" s="112" t="s">
        <v>52</v>
      </c>
      <c r="TVT3236" s="112" t="s">
        <v>13</v>
      </c>
      <c r="TVU3236" s="235" t="s">
        <v>189</v>
      </c>
      <c r="TVV3236" s="112" t="s">
        <v>0</v>
      </c>
      <c r="TVW3236" s="112" t="s">
        <v>1</v>
      </c>
      <c r="TVX3236" s="112" t="s">
        <v>2</v>
      </c>
      <c r="TVY3236" s="112" t="s">
        <v>3</v>
      </c>
      <c r="TVZ3236" s="112" t="s">
        <v>50</v>
      </c>
      <c r="TWA3236" s="112" t="s">
        <v>52</v>
      </c>
      <c r="TWB3236" s="112" t="s">
        <v>13</v>
      </c>
      <c r="TWC3236" s="235" t="s">
        <v>189</v>
      </c>
      <c r="TWD3236" s="112" t="s">
        <v>0</v>
      </c>
      <c r="TWE3236" s="112" t="s">
        <v>1</v>
      </c>
      <c r="TWF3236" s="112" t="s">
        <v>2</v>
      </c>
      <c r="TWG3236" s="112" t="s">
        <v>3</v>
      </c>
      <c r="TWH3236" s="112" t="s">
        <v>50</v>
      </c>
      <c r="TWI3236" s="112" t="s">
        <v>52</v>
      </c>
      <c r="TWJ3236" s="112" t="s">
        <v>13</v>
      </c>
      <c r="TWK3236" s="235" t="s">
        <v>189</v>
      </c>
      <c r="TWL3236" s="112" t="s">
        <v>0</v>
      </c>
      <c r="TWM3236" s="112" t="s">
        <v>1</v>
      </c>
      <c r="TWN3236" s="112" t="s">
        <v>2</v>
      </c>
      <c r="TWO3236" s="112" t="s">
        <v>3</v>
      </c>
      <c r="TWP3236" s="112" t="s">
        <v>50</v>
      </c>
      <c r="TWQ3236" s="112" t="s">
        <v>52</v>
      </c>
      <c r="TWR3236" s="112" t="s">
        <v>13</v>
      </c>
      <c r="TWS3236" s="235" t="s">
        <v>189</v>
      </c>
      <c r="TWT3236" s="112" t="s">
        <v>0</v>
      </c>
      <c r="TWU3236" s="112" t="s">
        <v>1</v>
      </c>
      <c r="TWV3236" s="112" t="s">
        <v>2</v>
      </c>
      <c r="TWW3236" s="112" t="s">
        <v>3</v>
      </c>
      <c r="TWX3236" s="112" t="s">
        <v>50</v>
      </c>
      <c r="TWY3236" s="112" t="s">
        <v>52</v>
      </c>
      <c r="TWZ3236" s="112" t="s">
        <v>13</v>
      </c>
      <c r="TXA3236" s="235" t="s">
        <v>189</v>
      </c>
      <c r="TXB3236" s="112" t="s">
        <v>0</v>
      </c>
      <c r="TXC3236" s="112" t="s">
        <v>1</v>
      </c>
      <c r="TXD3236" s="112" t="s">
        <v>2</v>
      </c>
      <c r="TXE3236" s="112" t="s">
        <v>3</v>
      </c>
      <c r="TXF3236" s="112" t="s">
        <v>50</v>
      </c>
      <c r="TXG3236" s="112" t="s">
        <v>52</v>
      </c>
      <c r="TXH3236" s="112" t="s">
        <v>13</v>
      </c>
      <c r="TXI3236" s="235" t="s">
        <v>189</v>
      </c>
      <c r="TXJ3236" s="112" t="s">
        <v>0</v>
      </c>
      <c r="TXK3236" s="112" t="s">
        <v>1</v>
      </c>
      <c r="TXL3236" s="112" t="s">
        <v>2</v>
      </c>
      <c r="TXM3236" s="112" t="s">
        <v>3</v>
      </c>
      <c r="TXN3236" s="112" t="s">
        <v>50</v>
      </c>
      <c r="TXO3236" s="112" t="s">
        <v>52</v>
      </c>
      <c r="TXP3236" s="112" t="s">
        <v>13</v>
      </c>
      <c r="TXQ3236" s="235" t="s">
        <v>189</v>
      </c>
      <c r="TXR3236" s="112" t="s">
        <v>0</v>
      </c>
      <c r="TXS3236" s="112" t="s">
        <v>1</v>
      </c>
      <c r="TXT3236" s="112" t="s">
        <v>2</v>
      </c>
      <c r="TXU3236" s="112" t="s">
        <v>3</v>
      </c>
      <c r="TXV3236" s="112" t="s">
        <v>50</v>
      </c>
      <c r="TXW3236" s="112" t="s">
        <v>52</v>
      </c>
      <c r="TXX3236" s="112" t="s">
        <v>13</v>
      </c>
      <c r="TXY3236" s="235" t="s">
        <v>189</v>
      </c>
      <c r="TXZ3236" s="112" t="s">
        <v>0</v>
      </c>
      <c r="TYA3236" s="112" t="s">
        <v>1</v>
      </c>
      <c r="TYB3236" s="112" t="s">
        <v>2</v>
      </c>
      <c r="TYC3236" s="112" t="s">
        <v>3</v>
      </c>
      <c r="TYD3236" s="112" t="s">
        <v>50</v>
      </c>
      <c r="TYE3236" s="112" t="s">
        <v>52</v>
      </c>
      <c r="TYF3236" s="112" t="s">
        <v>13</v>
      </c>
      <c r="TYG3236" s="235" t="s">
        <v>189</v>
      </c>
      <c r="TYH3236" s="112" t="s">
        <v>0</v>
      </c>
      <c r="TYI3236" s="112" t="s">
        <v>1</v>
      </c>
      <c r="TYJ3236" s="112" t="s">
        <v>2</v>
      </c>
      <c r="TYK3236" s="112" t="s">
        <v>3</v>
      </c>
      <c r="TYL3236" s="112" t="s">
        <v>50</v>
      </c>
      <c r="TYM3236" s="112" t="s">
        <v>52</v>
      </c>
      <c r="TYN3236" s="112" t="s">
        <v>13</v>
      </c>
      <c r="TYO3236" s="235" t="s">
        <v>189</v>
      </c>
      <c r="TYP3236" s="112" t="s">
        <v>0</v>
      </c>
      <c r="TYQ3236" s="112" t="s">
        <v>1</v>
      </c>
      <c r="TYR3236" s="112" t="s">
        <v>2</v>
      </c>
      <c r="TYS3236" s="112" t="s">
        <v>3</v>
      </c>
      <c r="TYT3236" s="112" t="s">
        <v>50</v>
      </c>
      <c r="TYU3236" s="112" t="s">
        <v>52</v>
      </c>
      <c r="TYV3236" s="112" t="s">
        <v>13</v>
      </c>
      <c r="TYW3236" s="235" t="s">
        <v>189</v>
      </c>
      <c r="TYX3236" s="112" t="s">
        <v>0</v>
      </c>
      <c r="TYY3236" s="112" t="s">
        <v>1</v>
      </c>
      <c r="TYZ3236" s="112" t="s">
        <v>2</v>
      </c>
      <c r="TZA3236" s="112" t="s">
        <v>3</v>
      </c>
      <c r="TZB3236" s="112" t="s">
        <v>50</v>
      </c>
      <c r="TZC3236" s="112" t="s">
        <v>52</v>
      </c>
      <c r="TZD3236" s="112" t="s">
        <v>13</v>
      </c>
      <c r="TZE3236" s="235" t="s">
        <v>189</v>
      </c>
      <c r="TZF3236" s="112" t="s">
        <v>0</v>
      </c>
      <c r="TZG3236" s="112" t="s">
        <v>1</v>
      </c>
      <c r="TZH3236" s="112" t="s">
        <v>2</v>
      </c>
      <c r="TZI3236" s="112" t="s">
        <v>3</v>
      </c>
      <c r="TZJ3236" s="112" t="s">
        <v>50</v>
      </c>
      <c r="TZK3236" s="112" t="s">
        <v>52</v>
      </c>
      <c r="TZL3236" s="112" t="s">
        <v>13</v>
      </c>
      <c r="TZM3236" s="235" t="s">
        <v>189</v>
      </c>
      <c r="TZN3236" s="112" t="s">
        <v>0</v>
      </c>
      <c r="TZO3236" s="112" t="s">
        <v>1</v>
      </c>
      <c r="TZP3236" s="112" t="s">
        <v>2</v>
      </c>
      <c r="TZQ3236" s="112" t="s">
        <v>3</v>
      </c>
      <c r="TZR3236" s="112" t="s">
        <v>50</v>
      </c>
      <c r="TZS3236" s="112" t="s">
        <v>52</v>
      </c>
      <c r="TZT3236" s="112" t="s">
        <v>13</v>
      </c>
      <c r="TZU3236" s="235" t="s">
        <v>189</v>
      </c>
      <c r="TZV3236" s="112" t="s">
        <v>0</v>
      </c>
      <c r="TZW3236" s="112" t="s">
        <v>1</v>
      </c>
      <c r="TZX3236" s="112" t="s">
        <v>2</v>
      </c>
      <c r="TZY3236" s="112" t="s">
        <v>3</v>
      </c>
      <c r="TZZ3236" s="112" t="s">
        <v>50</v>
      </c>
      <c r="UAA3236" s="112" t="s">
        <v>52</v>
      </c>
      <c r="UAB3236" s="112" t="s">
        <v>13</v>
      </c>
      <c r="UAC3236" s="235" t="s">
        <v>189</v>
      </c>
      <c r="UAD3236" s="112" t="s">
        <v>0</v>
      </c>
      <c r="UAE3236" s="112" t="s">
        <v>1</v>
      </c>
      <c r="UAF3236" s="112" t="s">
        <v>2</v>
      </c>
      <c r="UAG3236" s="112" t="s">
        <v>3</v>
      </c>
      <c r="UAH3236" s="112" t="s">
        <v>50</v>
      </c>
      <c r="UAI3236" s="112" t="s">
        <v>52</v>
      </c>
      <c r="UAJ3236" s="112" t="s">
        <v>13</v>
      </c>
      <c r="UAK3236" s="235" t="s">
        <v>189</v>
      </c>
      <c r="UAL3236" s="112" t="s">
        <v>0</v>
      </c>
      <c r="UAM3236" s="112" t="s">
        <v>1</v>
      </c>
      <c r="UAN3236" s="112" t="s">
        <v>2</v>
      </c>
      <c r="UAO3236" s="112" t="s">
        <v>3</v>
      </c>
      <c r="UAP3236" s="112" t="s">
        <v>50</v>
      </c>
      <c r="UAQ3236" s="112" t="s">
        <v>52</v>
      </c>
      <c r="UAR3236" s="112" t="s">
        <v>13</v>
      </c>
      <c r="UAS3236" s="235" t="s">
        <v>189</v>
      </c>
      <c r="UAT3236" s="112" t="s">
        <v>0</v>
      </c>
      <c r="UAU3236" s="112" t="s">
        <v>1</v>
      </c>
      <c r="UAV3236" s="112" t="s">
        <v>2</v>
      </c>
      <c r="UAW3236" s="112" t="s">
        <v>3</v>
      </c>
      <c r="UAX3236" s="112" t="s">
        <v>50</v>
      </c>
      <c r="UAY3236" s="112" t="s">
        <v>52</v>
      </c>
      <c r="UAZ3236" s="112" t="s">
        <v>13</v>
      </c>
      <c r="UBA3236" s="235" t="s">
        <v>189</v>
      </c>
      <c r="UBB3236" s="112" t="s">
        <v>0</v>
      </c>
      <c r="UBC3236" s="112" t="s">
        <v>1</v>
      </c>
      <c r="UBD3236" s="112" t="s">
        <v>2</v>
      </c>
      <c r="UBE3236" s="112" t="s">
        <v>3</v>
      </c>
      <c r="UBF3236" s="112" t="s">
        <v>50</v>
      </c>
      <c r="UBG3236" s="112" t="s">
        <v>52</v>
      </c>
      <c r="UBH3236" s="112" t="s">
        <v>13</v>
      </c>
      <c r="UBI3236" s="235" t="s">
        <v>189</v>
      </c>
      <c r="UBJ3236" s="112" t="s">
        <v>0</v>
      </c>
      <c r="UBK3236" s="112" t="s">
        <v>1</v>
      </c>
      <c r="UBL3236" s="112" t="s">
        <v>2</v>
      </c>
      <c r="UBM3236" s="112" t="s">
        <v>3</v>
      </c>
      <c r="UBN3236" s="112" t="s">
        <v>50</v>
      </c>
      <c r="UBO3236" s="112" t="s">
        <v>52</v>
      </c>
      <c r="UBP3236" s="112" t="s">
        <v>13</v>
      </c>
      <c r="UBQ3236" s="235" t="s">
        <v>189</v>
      </c>
      <c r="UBR3236" s="112" t="s">
        <v>0</v>
      </c>
      <c r="UBS3236" s="112" t="s">
        <v>1</v>
      </c>
      <c r="UBT3236" s="112" t="s">
        <v>2</v>
      </c>
      <c r="UBU3236" s="112" t="s">
        <v>3</v>
      </c>
      <c r="UBV3236" s="112" t="s">
        <v>50</v>
      </c>
      <c r="UBW3236" s="112" t="s">
        <v>52</v>
      </c>
      <c r="UBX3236" s="112" t="s">
        <v>13</v>
      </c>
      <c r="UBY3236" s="235" t="s">
        <v>189</v>
      </c>
      <c r="UBZ3236" s="112" t="s">
        <v>0</v>
      </c>
      <c r="UCA3236" s="112" t="s">
        <v>1</v>
      </c>
      <c r="UCB3236" s="112" t="s">
        <v>2</v>
      </c>
      <c r="UCC3236" s="112" t="s">
        <v>3</v>
      </c>
      <c r="UCD3236" s="112" t="s">
        <v>50</v>
      </c>
      <c r="UCE3236" s="112" t="s">
        <v>52</v>
      </c>
      <c r="UCF3236" s="112" t="s">
        <v>13</v>
      </c>
      <c r="UCG3236" s="235" t="s">
        <v>189</v>
      </c>
      <c r="UCH3236" s="112" t="s">
        <v>0</v>
      </c>
      <c r="UCI3236" s="112" t="s">
        <v>1</v>
      </c>
      <c r="UCJ3236" s="112" t="s">
        <v>2</v>
      </c>
      <c r="UCK3236" s="112" t="s">
        <v>3</v>
      </c>
      <c r="UCL3236" s="112" t="s">
        <v>50</v>
      </c>
      <c r="UCM3236" s="112" t="s">
        <v>52</v>
      </c>
      <c r="UCN3236" s="112" t="s">
        <v>13</v>
      </c>
      <c r="UCO3236" s="235" t="s">
        <v>189</v>
      </c>
      <c r="UCP3236" s="112" t="s">
        <v>0</v>
      </c>
      <c r="UCQ3236" s="112" t="s">
        <v>1</v>
      </c>
      <c r="UCR3236" s="112" t="s">
        <v>2</v>
      </c>
      <c r="UCS3236" s="112" t="s">
        <v>3</v>
      </c>
      <c r="UCT3236" s="112" t="s">
        <v>50</v>
      </c>
      <c r="UCU3236" s="112" t="s">
        <v>52</v>
      </c>
      <c r="UCV3236" s="112" t="s">
        <v>13</v>
      </c>
      <c r="UCW3236" s="235" t="s">
        <v>189</v>
      </c>
      <c r="UCX3236" s="112" t="s">
        <v>0</v>
      </c>
      <c r="UCY3236" s="112" t="s">
        <v>1</v>
      </c>
      <c r="UCZ3236" s="112" t="s">
        <v>2</v>
      </c>
      <c r="UDA3236" s="112" t="s">
        <v>3</v>
      </c>
      <c r="UDB3236" s="112" t="s">
        <v>50</v>
      </c>
      <c r="UDC3236" s="112" t="s">
        <v>52</v>
      </c>
      <c r="UDD3236" s="112" t="s">
        <v>13</v>
      </c>
      <c r="UDE3236" s="235" t="s">
        <v>189</v>
      </c>
      <c r="UDF3236" s="112" t="s">
        <v>0</v>
      </c>
      <c r="UDG3236" s="112" t="s">
        <v>1</v>
      </c>
      <c r="UDH3236" s="112" t="s">
        <v>2</v>
      </c>
      <c r="UDI3236" s="112" t="s">
        <v>3</v>
      </c>
      <c r="UDJ3236" s="112" t="s">
        <v>50</v>
      </c>
      <c r="UDK3236" s="112" t="s">
        <v>52</v>
      </c>
      <c r="UDL3236" s="112" t="s">
        <v>13</v>
      </c>
      <c r="UDM3236" s="235" t="s">
        <v>189</v>
      </c>
      <c r="UDN3236" s="112" t="s">
        <v>0</v>
      </c>
      <c r="UDO3236" s="112" t="s">
        <v>1</v>
      </c>
      <c r="UDP3236" s="112" t="s">
        <v>2</v>
      </c>
      <c r="UDQ3236" s="112" t="s">
        <v>3</v>
      </c>
      <c r="UDR3236" s="112" t="s">
        <v>50</v>
      </c>
      <c r="UDS3236" s="112" t="s">
        <v>52</v>
      </c>
      <c r="UDT3236" s="112" t="s">
        <v>13</v>
      </c>
      <c r="UDU3236" s="235" t="s">
        <v>189</v>
      </c>
      <c r="UDV3236" s="112" t="s">
        <v>0</v>
      </c>
      <c r="UDW3236" s="112" t="s">
        <v>1</v>
      </c>
      <c r="UDX3236" s="112" t="s">
        <v>2</v>
      </c>
      <c r="UDY3236" s="112" t="s">
        <v>3</v>
      </c>
      <c r="UDZ3236" s="112" t="s">
        <v>50</v>
      </c>
      <c r="UEA3236" s="112" t="s">
        <v>52</v>
      </c>
      <c r="UEB3236" s="112" t="s">
        <v>13</v>
      </c>
      <c r="UEC3236" s="235" t="s">
        <v>189</v>
      </c>
      <c r="UED3236" s="112" t="s">
        <v>0</v>
      </c>
      <c r="UEE3236" s="112" t="s">
        <v>1</v>
      </c>
      <c r="UEF3236" s="112" t="s">
        <v>2</v>
      </c>
      <c r="UEG3236" s="112" t="s">
        <v>3</v>
      </c>
      <c r="UEH3236" s="112" t="s">
        <v>50</v>
      </c>
      <c r="UEI3236" s="112" t="s">
        <v>52</v>
      </c>
      <c r="UEJ3236" s="112" t="s">
        <v>13</v>
      </c>
      <c r="UEK3236" s="235" t="s">
        <v>189</v>
      </c>
      <c r="UEL3236" s="112" t="s">
        <v>0</v>
      </c>
      <c r="UEM3236" s="112" t="s">
        <v>1</v>
      </c>
      <c r="UEN3236" s="112" t="s">
        <v>2</v>
      </c>
      <c r="UEO3236" s="112" t="s">
        <v>3</v>
      </c>
      <c r="UEP3236" s="112" t="s">
        <v>50</v>
      </c>
      <c r="UEQ3236" s="112" t="s">
        <v>52</v>
      </c>
      <c r="UER3236" s="112" t="s">
        <v>13</v>
      </c>
      <c r="UES3236" s="235" t="s">
        <v>189</v>
      </c>
      <c r="UET3236" s="112" t="s">
        <v>0</v>
      </c>
      <c r="UEU3236" s="112" t="s">
        <v>1</v>
      </c>
      <c r="UEV3236" s="112" t="s">
        <v>2</v>
      </c>
      <c r="UEW3236" s="112" t="s">
        <v>3</v>
      </c>
      <c r="UEX3236" s="112" t="s">
        <v>50</v>
      </c>
      <c r="UEY3236" s="112" t="s">
        <v>52</v>
      </c>
      <c r="UEZ3236" s="112" t="s">
        <v>13</v>
      </c>
      <c r="UFA3236" s="235" t="s">
        <v>189</v>
      </c>
      <c r="UFB3236" s="112" t="s">
        <v>0</v>
      </c>
      <c r="UFC3236" s="112" t="s">
        <v>1</v>
      </c>
      <c r="UFD3236" s="112" t="s">
        <v>2</v>
      </c>
      <c r="UFE3236" s="112" t="s">
        <v>3</v>
      </c>
      <c r="UFF3236" s="112" t="s">
        <v>50</v>
      </c>
      <c r="UFG3236" s="112" t="s">
        <v>52</v>
      </c>
      <c r="UFH3236" s="112" t="s">
        <v>13</v>
      </c>
      <c r="UFI3236" s="235" t="s">
        <v>189</v>
      </c>
      <c r="UFJ3236" s="112" t="s">
        <v>0</v>
      </c>
      <c r="UFK3236" s="112" t="s">
        <v>1</v>
      </c>
      <c r="UFL3236" s="112" t="s">
        <v>2</v>
      </c>
      <c r="UFM3236" s="112" t="s">
        <v>3</v>
      </c>
      <c r="UFN3236" s="112" t="s">
        <v>50</v>
      </c>
      <c r="UFO3236" s="112" t="s">
        <v>52</v>
      </c>
      <c r="UFP3236" s="112" t="s">
        <v>13</v>
      </c>
      <c r="UFQ3236" s="235" t="s">
        <v>189</v>
      </c>
      <c r="UFR3236" s="112" t="s">
        <v>0</v>
      </c>
      <c r="UFS3236" s="112" t="s">
        <v>1</v>
      </c>
      <c r="UFT3236" s="112" t="s">
        <v>2</v>
      </c>
      <c r="UFU3236" s="112" t="s">
        <v>3</v>
      </c>
      <c r="UFV3236" s="112" t="s">
        <v>50</v>
      </c>
      <c r="UFW3236" s="112" t="s">
        <v>52</v>
      </c>
      <c r="UFX3236" s="112" t="s">
        <v>13</v>
      </c>
      <c r="UFY3236" s="235" t="s">
        <v>189</v>
      </c>
      <c r="UFZ3236" s="112" t="s">
        <v>0</v>
      </c>
      <c r="UGA3236" s="112" t="s">
        <v>1</v>
      </c>
      <c r="UGB3236" s="112" t="s">
        <v>2</v>
      </c>
      <c r="UGC3236" s="112" t="s">
        <v>3</v>
      </c>
      <c r="UGD3236" s="112" t="s">
        <v>50</v>
      </c>
      <c r="UGE3236" s="112" t="s">
        <v>52</v>
      </c>
      <c r="UGF3236" s="112" t="s">
        <v>13</v>
      </c>
      <c r="UGG3236" s="235" t="s">
        <v>189</v>
      </c>
      <c r="UGH3236" s="112" t="s">
        <v>0</v>
      </c>
      <c r="UGI3236" s="112" t="s">
        <v>1</v>
      </c>
      <c r="UGJ3236" s="112" t="s">
        <v>2</v>
      </c>
      <c r="UGK3236" s="112" t="s">
        <v>3</v>
      </c>
      <c r="UGL3236" s="112" t="s">
        <v>50</v>
      </c>
      <c r="UGM3236" s="112" t="s">
        <v>52</v>
      </c>
      <c r="UGN3236" s="112" t="s">
        <v>13</v>
      </c>
      <c r="UGO3236" s="235" t="s">
        <v>189</v>
      </c>
      <c r="UGP3236" s="112" t="s">
        <v>0</v>
      </c>
      <c r="UGQ3236" s="112" t="s">
        <v>1</v>
      </c>
      <c r="UGR3236" s="112" t="s">
        <v>2</v>
      </c>
      <c r="UGS3236" s="112" t="s">
        <v>3</v>
      </c>
      <c r="UGT3236" s="112" t="s">
        <v>50</v>
      </c>
      <c r="UGU3236" s="112" t="s">
        <v>52</v>
      </c>
      <c r="UGV3236" s="112" t="s">
        <v>13</v>
      </c>
      <c r="UGW3236" s="235" t="s">
        <v>189</v>
      </c>
      <c r="UGX3236" s="112" t="s">
        <v>0</v>
      </c>
      <c r="UGY3236" s="112" t="s">
        <v>1</v>
      </c>
      <c r="UGZ3236" s="112" t="s">
        <v>2</v>
      </c>
      <c r="UHA3236" s="112" t="s">
        <v>3</v>
      </c>
      <c r="UHB3236" s="112" t="s">
        <v>50</v>
      </c>
      <c r="UHC3236" s="112" t="s">
        <v>52</v>
      </c>
      <c r="UHD3236" s="112" t="s">
        <v>13</v>
      </c>
      <c r="UHE3236" s="235" t="s">
        <v>189</v>
      </c>
      <c r="UHF3236" s="112" t="s">
        <v>0</v>
      </c>
      <c r="UHG3236" s="112" t="s">
        <v>1</v>
      </c>
      <c r="UHH3236" s="112" t="s">
        <v>2</v>
      </c>
      <c r="UHI3236" s="112" t="s">
        <v>3</v>
      </c>
      <c r="UHJ3236" s="112" t="s">
        <v>50</v>
      </c>
      <c r="UHK3236" s="112" t="s">
        <v>52</v>
      </c>
      <c r="UHL3236" s="112" t="s">
        <v>13</v>
      </c>
      <c r="UHM3236" s="235" t="s">
        <v>189</v>
      </c>
      <c r="UHN3236" s="112" t="s">
        <v>0</v>
      </c>
      <c r="UHO3236" s="112" t="s">
        <v>1</v>
      </c>
      <c r="UHP3236" s="112" t="s">
        <v>2</v>
      </c>
      <c r="UHQ3236" s="112" t="s">
        <v>3</v>
      </c>
      <c r="UHR3236" s="112" t="s">
        <v>50</v>
      </c>
      <c r="UHS3236" s="112" t="s">
        <v>52</v>
      </c>
      <c r="UHT3236" s="112" t="s">
        <v>13</v>
      </c>
      <c r="UHU3236" s="235" t="s">
        <v>189</v>
      </c>
      <c r="UHV3236" s="112" t="s">
        <v>0</v>
      </c>
      <c r="UHW3236" s="112" t="s">
        <v>1</v>
      </c>
      <c r="UHX3236" s="112" t="s">
        <v>2</v>
      </c>
      <c r="UHY3236" s="112" t="s">
        <v>3</v>
      </c>
      <c r="UHZ3236" s="112" t="s">
        <v>50</v>
      </c>
      <c r="UIA3236" s="112" t="s">
        <v>52</v>
      </c>
      <c r="UIB3236" s="112" t="s">
        <v>13</v>
      </c>
      <c r="UIC3236" s="235" t="s">
        <v>189</v>
      </c>
      <c r="UID3236" s="112" t="s">
        <v>0</v>
      </c>
      <c r="UIE3236" s="112" t="s">
        <v>1</v>
      </c>
      <c r="UIF3236" s="112" t="s">
        <v>2</v>
      </c>
      <c r="UIG3236" s="112" t="s">
        <v>3</v>
      </c>
      <c r="UIH3236" s="112" t="s">
        <v>50</v>
      </c>
      <c r="UII3236" s="112" t="s">
        <v>52</v>
      </c>
      <c r="UIJ3236" s="112" t="s">
        <v>13</v>
      </c>
      <c r="UIK3236" s="235" t="s">
        <v>189</v>
      </c>
      <c r="UIL3236" s="112" t="s">
        <v>0</v>
      </c>
      <c r="UIM3236" s="112" t="s">
        <v>1</v>
      </c>
      <c r="UIN3236" s="112" t="s">
        <v>2</v>
      </c>
      <c r="UIO3236" s="112" t="s">
        <v>3</v>
      </c>
      <c r="UIP3236" s="112" t="s">
        <v>50</v>
      </c>
      <c r="UIQ3236" s="112" t="s">
        <v>52</v>
      </c>
      <c r="UIR3236" s="112" t="s">
        <v>13</v>
      </c>
      <c r="UIS3236" s="235" t="s">
        <v>189</v>
      </c>
      <c r="UIT3236" s="112" t="s">
        <v>0</v>
      </c>
      <c r="UIU3236" s="112" t="s">
        <v>1</v>
      </c>
      <c r="UIV3236" s="112" t="s">
        <v>2</v>
      </c>
      <c r="UIW3236" s="112" t="s">
        <v>3</v>
      </c>
      <c r="UIX3236" s="112" t="s">
        <v>50</v>
      </c>
      <c r="UIY3236" s="112" t="s">
        <v>52</v>
      </c>
      <c r="UIZ3236" s="112" t="s">
        <v>13</v>
      </c>
      <c r="UJA3236" s="235" t="s">
        <v>189</v>
      </c>
      <c r="UJB3236" s="112" t="s">
        <v>0</v>
      </c>
      <c r="UJC3236" s="112" t="s">
        <v>1</v>
      </c>
      <c r="UJD3236" s="112" t="s">
        <v>2</v>
      </c>
      <c r="UJE3236" s="112" t="s">
        <v>3</v>
      </c>
      <c r="UJF3236" s="112" t="s">
        <v>50</v>
      </c>
      <c r="UJG3236" s="112" t="s">
        <v>52</v>
      </c>
      <c r="UJH3236" s="112" t="s">
        <v>13</v>
      </c>
      <c r="UJI3236" s="235" t="s">
        <v>189</v>
      </c>
      <c r="UJJ3236" s="112" t="s">
        <v>0</v>
      </c>
      <c r="UJK3236" s="112" t="s">
        <v>1</v>
      </c>
      <c r="UJL3236" s="112" t="s">
        <v>2</v>
      </c>
      <c r="UJM3236" s="112" t="s">
        <v>3</v>
      </c>
      <c r="UJN3236" s="112" t="s">
        <v>50</v>
      </c>
      <c r="UJO3236" s="112" t="s">
        <v>52</v>
      </c>
      <c r="UJP3236" s="112" t="s">
        <v>13</v>
      </c>
      <c r="UJQ3236" s="235" t="s">
        <v>189</v>
      </c>
      <c r="UJR3236" s="112" t="s">
        <v>0</v>
      </c>
      <c r="UJS3236" s="112" t="s">
        <v>1</v>
      </c>
      <c r="UJT3236" s="112" t="s">
        <v>2</v>
      </c>
      <c r="UJU3236" s="112" t="s">
        <v>3</v>
      </c>
      <c r="UJV3236" s="112" t="s">
        <v>50</v>
      </c>
      <c r="UJW3236" s="112" t="s">
        <v>52</v>
      </c>
      <c r="UJX3236" s="112" t="s">
        <v>13</v>
      </c>
      <c r="UJY3236" s="235" t="s">
        <v>189</v>
      </c>
      <c r="UJZ3236" s="112" t="s">
        <v>0</v>
      </c>
      <c r="UKA3236" s="112" t="s">
        <v>1</v>
      </c>
      <c r="UKB3236" s="112" t="s">
        <v>2</v>
      </c>
      <c r="UKC3236" s="112" t="s">
        <v>3</v>
      </c>
      <c r="UKD3236" s="112" t="s">
        <v>50</v>
      </c>
      <c r="UKE3236" s="112" t="s">
        <v>52</v>
      </c>
      <c r="UKF3236" s="112" t="s">
        <v>13</v>
      </c>
      <c r="UKG3236" s="235" t="s">
        <v>189</v>
      </c>
      <c r="UKH3236" s="112" t="s">
        <v>0</v>
      </c>
      <c r="UKI3236" s="112" t="s">
        <v>1</v>
      </c>
      <c r="UKJ3236" s="112" t="s">
        <v>2</v>
      </c>
      <c r="UKK3236" s="112" t="s">
        <v>3</v>
      </c>
      <c r="UKL3236" s="112" t="s">
        <v>50</v>
      </c>
      <c r="UKM3236" s="112" t="s">
        <v>52</v>
      </c>
      <c r="UKN3236" s="112" t="s">
        <v>13</v>
      </c>
      <c r="UKO3236" s="235" t="s">
        <v>189</v>
      </c>
      <c r="UKP3236" s="112" t="s">
        <v>0</v>
      </c>
      <c r="UKQ3236" s="112" t="s">
        <v>1</v>
      </c>
      <c r="UKR3236" s="112" t="s">
        <v>2</v>
      </c>
      <c r="UKS3236" s="112" t="s">
        <v>3</v>
      </c>
      <c r="UKT3236" s="112" t="s">
        <v>50</v>
      </c>
      <c r="UKU3236" s="112" t="s">
        <v>52</v>
      </c>
      <c r="UKV3236" s="112" t="s">
        <v>13</v>
      </c>
      <c r="UKW3236" s="235" t="s">
        <v>189</v>
      </c>
      <c r="UKX3236" s="112" t="s">
        <v>0</v>
      </c>
      <c r="UKY3236" s="112" t="s">
        <v>1</v>
      </c>
      <c r="UKZ3236" s="112" t="s">
        <v>2</v>
      </c>
      <c r="ULA3236" s="112" t="s">
        <v>3</v>
      </c>
      <c r="ULB3236" s="112" t="s">
        <v>50</v>
      </c>
      <c r="ULC3236" s="112" t="s">
        <v>52</v>
      </c>
      <c r="ULD3236" s="112" t="s">
        <v>13</v>
      </c>
      <c r="ULE3236" s="235" t="s">
        <v>189</v>
      </c>
      <c r="ULF3236" s="112" t="s">
        <v>0</v>
      </c>
      <c r="ULG3236" s="112" t="s">
        <v>1</v>
      </c>
      <c r="ULH3236" s="112" t="s">
        <v>2</v>
      </c>
      <c r="ULI3236" s="112" t="s">
        <v>3</v>
      </c>
      <c r="ULJ3236" s="112" t="s">
        <v>50</v>
      </c>
      <c r="ULK3236" s="112" t="s">
        <v>52</v>
      </c>
      <c r="ULL3236" s="112" t="s">
        <v>13</v>
      </c>
      <c r="ULM3236" s="235" t="s">
        <v>189</v>
      </c>
      <c r="ULN3236" s="112" t="s">
        <v>0</v>
      </c>
      <c r="ULO3236" s="112" t="s">
        <v>1</v>
      </c>
      <c r="ULP3236" s="112" t="s">
        <v>2</v>
      </c>
      <c r="ULQ3236" s="112" t="s">
        <v>3</v>
      </c>
      <c r="ULR3236" s="112" t="s">
        <v>50</v>
      </c>
      <c r="ULS3236" s="112" t="s">
        <v>52</v>
      </c>
      <c r="ULT3236" s="112" t="s">
        <v>13</v>
      </c>
      <c r="ULU3236" s="235" t="s">
        <v>189</v>
      </c>
      <c r="ULV3236" s="112" t="s">
        <v>0</v>
      </c>
      <c r="ULW3236" s="112" t="s">
        <v>1</v>
      </c>
      <c r="ULX3236" s="112" t="s">
        <v>2</v>
      </c>
      <c r="ULY3236" s="112" t="s">
        <v>3</v>
      </c>
      <c r="ULZ3236" s="112" t="s">
        <v>50</v>
      </c>
      <c r="UMA3236" s="112" t="s">
        <v>52</v>
      </c>
      <c r="UMB3236" s="112" t="s">
        <v>13</v>
      </c>
      <c r="UMC3236" s="235" t="s">
        <v>189</v>
      </c>
      <c r="UMD3236" s="112" t="s">
        <v>0</v>
      </c>
      <c r="UME3236" s="112" t="s">
        <v>1</v>
      </c>
      <c r="UMF3236" s="112" t="s">
        <v>2</v>
      </c>
      <c r="UMG3236" s="112" t="s">
        <v>3</v>
      </c>
      <c r="UMH3236" s="112" t="s">
        <v>50</v>
      </c>
      <c r="UMI3236" s="112" t="s">
        <v>52</v>
      </c>
      <c r="UMJ3236" s="112" t="s">
        <v>13</v>
      </c>
      <c r="UMK3236" s="235" t="s">
        <v>189</v>
      </c>
      <c r="UML3236" s="112" t="s">
        <v>0</v>
      </c>
      <c r="UMM3236" s="112" t="s">
        <v>1</v>
      </c>
      <c r="UMN3236" s="112" t="s">
        <v>2</v>
      </c>
      <c r="UMO3236" s="112" t="s">
        <v>3</v>
      </c>
      <c r="UMP3236" s="112" t="s">
        <v>50</v>
      </c>
      <c r="UMQ3236" s="112" t="s">
        <v>52</v>
      </c>
      <c r="UMR3236" s="112" t="s">
        <v>13</v>
      </c>
      <c r="UMS3236" s="235" t="s">
        <v>189</v>
      </c>
      <c r="UMT3236" s="112" t="s">
        <v>0</v>
      </c>
      <c r="UMU3236" s="112" t="s">
        <v>1</v>
      </c>
      <c r="UMV3236" s="112" t="s">
        <v>2</v>
      </c>
      <c r="UMW3236" s="112" t="s">
        <v>3</v>
      </c>
      <c r="UMX3236" s="112" t="s">
        <v>50</v>
      </c>
      <c r="UMY3236" s="112" t="s">
        <v>52</v>
      </c>
      <c r="UMZ3236" s="112" t="s">
        <v>13</v>
      </c>
      <c r="UNA3236" s="235" t="s">
        <v>189</v>
      </c>
      <c r="UNB3236" s="112" t="s">
        <v>0</v>
      </c>
      <c r="UNC3236" s="112" t="s">
        <v>1</v>
      </c>
      <c r="UND3236" s="112" t="s">
        <v>2</v>
      </c>
      <c r="UNE3236" s="112" t="s">
        <v>3</v>
      </c>
      <c r="UNF3236" s="112" t="s">
        <v>50</v>
      </c>
      <c r="UNG3236" s="112" t="s">
        <v>52</v>
      </c>
      <c r="UNH3236" s="112" t="s">
        <v>13</v>
      </c>
      <c r="UNI3236" s="235" t="s">
        <v>189</v>
      </c>
      <c r="UNJ3236" s="112" t="s">
        <v>0</v>
      </c>
      <c r="UNK3236" s="112" t="s">
        <v>1</v>
      </c>
      <c r="UNL3236" s="112" t="s">
        <v>2</v>
      </c>
      <c r="UNM3236" s="112" t="s">
        <v>3</v>
      </c>
      <c r="UNN3236" s="112" t="s">
        <v>50</v>
      </c>
      <c r="UNO3236" s="112" t="s">
        <v>52</v>
      </c>
      <c r="UNP3236" s="112" t="s">
        <v>13</v>
      </c>
      <c r="UNQ3236" s="235" t="s">
        <v>189</v>
      </c>
      <c r="UNR3236" s="112" t="s">
        <v>0</v>
      </c>
      <c r="UNS3236" s="112" t="s">
        <v>1</v>
      </c>
      <c r="UNT3236" s="112" t="s">
        <v>2</v>
      </c>
      <c r="UNU3236" s="112" t="s">
        <v>3</v>
      </c>
      <c r="UNV3236" s="112" t="s">
        <v>50</v>
      </c>
      <c r="UNW3236" s="112" t="s">
        <v>52</v>
      </c>
      <c r="UNX3236" s="112" t="s">
        <v>13</v>
      </c>
      <c r="UNY3236" s="235" t="s">
        <v>189</v>
      </c>
      <c r="UNZ3236" s="112" t="s">
        <v>0</v>
      </c>
      <c r="UOA3236" s="112" t="s">
        <v>1</v>
      </c>
      <c r="UOB3236" s="112" t="s">
        <v>2</v>
      </c>
      <c r="UOC3236" s="112" t="s">
        <v>3</v>
      </c>
      <c r="UOD3236" s="112" t="s">
        <v>50</v>
      </c>
      <c r="UOE3236" s="112" t="s">
        <v>52</v>
      </c>
      <c r="UOF3236" s="112" t="s">
        <v>13</v>
      </c>
      <c r="UOG3236" s="235" t="s">
        <v>189</v>
      </c>
      <c r="UOH3236" s="112" t="s">
        <v>0</v>
      </c>
      <c r="UOI3236" s="112" t="s">
        <v>1</v>
      </c>
      <c r="UOJ3236" s="112" t="s">
        <v>2</v>
      </c>
      <c r="UOK3236" s="112" t="s">
        <v>3</v>
      </c>
      <c r="UOL3236" s="112" t="s">
        <v>50</v>
      </c>
      <c r="UOM3236" s="112" t="s">
        <v>52</v>
      </c>
      <c r="UON3236" s="112" t="s">
        <v>13</v>
      </c>
      <c r="UOO3236" s="235" t="s">
        <v>189</v>
      </c>
      <c r="UOP3236" s="112" t="s">
        <v>0</v>
      </c>
      <c r="UOQ3236" s="112" t="s">
        <v>1</v>
      </c>
      <c r="UOR3236" s="112" t="s">
        <v>2</v>
      </c>
      <c r="UOS3236" s="112" t="s">
        <v>3</v>
      </c>
      <c r="UOT3236" s="112" t="s">
        <v>50</v>
      </c>
      <c r="UOU3236" s="112" t="s">
        <v>52</v>
      </c>
      <c r="UOV3236" s="112" t="s">
        <v>13</v>
      </c>
      <c r="UOW3236" s="235" t="s">
        <v>189</v>
      </c>
      <c r="UOX3236" s="112" t="s">
        <v>0</v>
      </c>
      <c r="UOY3236" s="112" t="s">
        <v>1</v>
      </c>
      <c r="UOZ3236" s="112" t="s">
        <v>2</v>
      </c>
      <c r="UPA3236" s="112" t="s">
        <v>3</v>
      </c>
      <c r="UPB3236" s="112" t="s">
        <v>50</v>
      </c>
      <c r="UPC3236" s="112" t="s">
        <v>52</v>
      </c>
      <c r="UPD3236" s="112" t="s">
        <v>13</v>
      </c>
      <c r="UPE3236" s="235" t="s">
        <v>189</v>
      </c>
      <c r="UPF3236" s="112" t="s">
        <v>0</v>
      </c>
      <c r="UPG3236" s="112" t="s">
        <v>1</v>
      </c>
      <c r="UPH3236" s="112" t="s">
        <v>2</v>
      </c>
      <c r="UPI3236" s="112" t="s">
        <v>3</v>
      </c>
      <c r="UPJ3236" s="112" t="s">
        <v>50</v>
      </c>
      <c r="UPK3236" s="112" t="s">
        <v>52</v>
      </c>
      <c r="UPL3236" s="112" t="s">
        <v>13</v>
      </c>
      <c r="UPM3236" s="235" t="s">
        <v>189</v>
      </c>
      <c r="UPN3236" s="112" t="s">
        <v>0</v>
      </c>
      <c r="UPO3236" s="112" t="s">
        <v>1</v>
      </c>
      <c r="UPP3236" s="112" t="s">
        <v>2</v>
      </c>
      <c r="UPQ3236" s="112" t="s">
        <v>3</v>
      </c>
      <c r="UPR3236" s="112" t="s">
        <v>50</v>
      </c>
      <c r="UPS3236" s="112" t="s">
        <v>52</v>
      </c>
      <c r="UPT3236" s="112" t="s">
        <v>13</v>
      </c>
      <c r="UPU3236" s="235" t="s">
        <v>189</v>
      </c>
      <c r="UPV3236" s="112" t="s">
        <v>0</v>
      </c>
      <c r="UPW3236" s="112" t="s">
        <v>1</v>
      </c>
      <c r="UPX3236" s="112" t="s">
        <v>2</v>
      </c>
      <c r="UPY3236" s="112" t="s">
        <v>3</v>
      </c>
      <c r="UPZ3236" s="112" t="s">
        <v>50</v>
      </c>
      <c r="UQA3236" s="112" t="s">
        <v>52</v>
      </c>
      <c r="UQB3236" s="112" t="s">
        <v>13</v>
      </c>
      <c r="UQC3236" s="235" t="s">
        <v>189</v>
      </c>
      <c r="UQD3236" s="112" t="s">
        <v>0</v>
      </c>
      <c r="UQE3236" s="112" t="s">
        <v>1</v>
      </c>
      <c r="UQF3236" s="112" t="s">
        <v>2</v>
      </c>
      <c r="UQG3236" s="112" t="s">
        <v>3</v>
      </c>
      <c r="UQH3236" s="112" t="s">
        <v>50</v>
      </c>
      <c r="UQI3236" s="112" t="s">
        <v>52</v>
      </c>
      <c r="UQJ3236" s="112" t="s">
        <v>13</v>
      </c>
      <c r="UQK3236" s="235" t="s">
        <v>189</v>
      </c>
      <c r="UQL3236" s="112" t="s">
        <v>0</v>
      </c>
      <c r="UQM3236" s="112" t="s">
        <v>1</v>
      </c>
      <c r="UQN3236" s="112" t="s">
        <v>2</v>
      </c>
      <c r="UQO3236" s="112" t="s">
        <v>3</v>
      </c>
      <c r="UQP3236" s="112" t="s">
        <v>50</v>
      </c>
      <c r="UQQ3236" s="112" t="s">
        <v>52</v>
      </c>
      <c r="UQR3236" s="112" t="s">
        <v>13</v>
      </c>
      <c r="UQS3236" s="235" t="s">
        <v>189</v>
      </c>
      <c r="UQT3236" s="112" t="s">
        <v>0</v>
      </c>
      <c r="UQU3236" s="112" t="s">
        <v>1</v>
      </c>
      <c r="UQV3236" s="112" t="s">
        <v>2</v>
      </c>
      <c r="UQW3236" s="112" t="s">
        <v>3</v>
      </c>
      <c r="UQX3236" s="112" t="s">
        <v>50</v>
      </c>
      <c r="UQY3236" s="112" t="s">
        <v>52</v>
      </c>
      <c r="UQZ3236" s="112" t="s">
        <v>13</v>
      </c>
      <c r="URA3236" s="235" t="s">
        <v>189</v>
      </c>
      <c r="URB3236" s="112" t="s">
        <v>0</v>
      </c>
      <c r="URC3236" s="112" t="s">
        <v>1</v>
      </c>
      <c r="URD3236" s="112" t="s">
        <v>2</v>
      </c>
      <c r="URE3236" s="112" t="s">
        <v>3</v>
      </c>
      <c r="URF3236" s="112" t="s">
        <v>50</v>
      </c>
      <c r="URG3236" s="112" t="s">
        <v>52</v>
      </c>
      <c r="URH3236" s="112" t="s">
        <v>13</v>
      </c>
      <c r="URI3236" s="235" t="s">
        <v>189</v>
      </c>
      <c r="URJ3236" s="112" t="s">
        <v>0</v>
      </c>
      <c r="URK3236" s="112" t="s">
        <v>1</v>
      </c>
      <c r="URL3236" s="112" t="s">
        <v>2</v>
      </c>
      <c r="URM3236" s="112" t="s">
        <v>3</v>
      </c>
      <c r="URN3236" s="112" t="s">
        <v>50</v>
      </c>
      <c r="URO3236" s="112" t="s">
        <v>52</v>
      </c>
      <c r="URP3236" s="112" t="s">
        <v>13</v>
      </c>
      <c r="URQ3236" s="235" t="s">
        <v>189</v>
      </c>
      <c r="URR3236" s="112" t="s">
        <v>0</v>
      </c>
      <c r="URS3236" s="112" t="s">
        <v>1</v>
      </c>
      <c r="URT3236" s="112" t="s">
        <v>2</v>
      </c>
      <c r="URU3236" s="112" t="s">
        <v>3</v>
      </c>
      <c r="URV3236" s="112" t="s">
        <v>50</v>
      </c>
      <c r="URW3236" s="112" t="s">
        <v>52</v>
      </c>
      <c r="URX3236" s="112" t="s">
        <v>13</v>
      </c>
      <c r="URY3236" s="235" t="s">
        <v>189</v>
      </c>
      <c r="URZ3236" s="112" t="s">
        <v>0</v>
      </c>
      <c r="USA3236" s="112" t="s">
        <v>1</v>
      </c>
      <c r="USB3236" s="112" t="s">
        <v>2</v>
      </c>
      <c r="USC3236" s="112" t="s">
        <v>3</v>
      </c>
      <c r="USD3236" s="112" t="s">
        <v>50</v>
      </c>
      <c r="USE3236" s="112" t="s">
        <v>52</v>
      </c>
      <c r="USF3236" s="112" t="s">
        <v>13</v>
      </c>
      <c r="USG3236" s="235" t="s">
        <v>189</v>
      </c>
      <c r="USH3236" s="112" t="s">
        <v>0</v>
      </c>
      <c r="USI3236" s="112" t="s">
        <v>1</v>
      </c>
      <c r="USJ3236" s="112" t="s">
        <v>2</v>
      </c>
      <c r="USK3236" s="112" t="s">
        <v>3</v>
      </c>
      <c r="USL3236" s="112" t="s">
        <v>50</v>
      </c>
      <c r="USM3236" s="112" t="s">
        <v>52</v>
      </c>
      <c r="USN3236" s="112" t="s">
        <v>13</v>
      </c>
      <c r="USO3236" s="235" t="s">
        <v>189</v>
      </c>
      <c r="USP3236" s="112" t="s">
        <v>0</v>
      </c>
      <c r="USQ3236" s="112" t="s">
        <v>1</v>
      </c>
      <c r="USR3236" s="112" t="s">
        <v>2</v>
      </c>
      <c r="USS3236" s="112" t="s">
        <v>3</v>
      </c>
      <c r="UST3236" s="112" t="s">
        <v>50</v>
      </c>
      <c r="USU3236" s="112" t="s">
        <v>52</v>
      </c>
      <c r="USV3236" s="112" t="s">
        <v>13</v>
      </c>
      <c r="USW3236" s="235" t="s">
        <v>189</v>
      </c>
      <c r="USX3236" s="112" t="s">
        <v>0</v>
      </c>
      <c r="USY3236" s="112" t="s">
        <v>1</v>
      </c>
      <c r="USZ3236" s="112" t="s">
        <v>2</v>
      </c>
      <c r="UTA3236" s="112" t="s">
        <v>3</v>
      </c>
      <c r="UTB3236" s="112" t="s">
        <v>50</v>
      </c>
      <c r="UTC3236" s="112" t="s">
        <v>52</v>
      </c>
      <c r="UTD3236" s="112" t="s">
        <v>13</v>
      </c>
      <c r="UTE3236" s="235" t="s">
        <v>189</v>
      </c>
      <c r="UTF3236" s="112" t="s">
        <v>0</v>
      </c>
      <c r="UTG3236" s="112" t="s">
        <v>1</v>
      </c>
      <c r="UTH3236" s="112" t="s">
        <v>2</v>
      </c>
      <c r="UTI3236" s="112" t="s">
        <v>3</v>
      </c>
      <c r="UTJ3236" s="112" t="s">
        <v>50</v>
      </c>
      <c r="UTK3236" s="112" t="s">
        <v>52</v>
      </c>
      <c r="UTL3236" s="112" t="s">
        <v>13</v>
      </c>
      <c r="UTM3236" s="235" t="s">
        <v>189</v>
      </c>
      <c r="UTN3236" s="112" t="s">
        <v>0</v>
      </c>
      <c r="UTO3236" s="112" t="s">
        <v>1</v>
      </c>
      <c r="UTP3236" s="112" t="s">
        <v>2</v>
      </c>
      <c r="UTQ3236" s="112" t="s">
        <v>3</v>
      </c>
      <c r="UTR3236" s="112" t="s">
        <v>50</v>
      </c>
      <c r="UTS3236" s="112" t="s">
        <v>52</v>
      </c>
      <c r="UTT3236" s="112" t="s">
        <v>13</v>
      </c>
      <c r="UTU3236" s="235" t="s">
        <v>189</v>
      </c>
      <c r="UTV3236" s="112" t="s">
        <v>0</v>
      </c>
      <c r="UTW3236" s="112" t="s">
        <v>1</v>
      </c>
      <c r="UTX3236" s="112" t="s">
        <v>2</v>
      </c>
      <c r="UTY3236" s="112" t="s">
        <v>3</v>
      </c>
      <c r="UTZ3236" s="112" t="s">
        <v>50</v>
      </c>
      <c r="UUA3236" s="112" t="s">
        <v>52</v>
      </c>
      <c r="UUB3236" s="112" t="s">
        <v>13</v>
      </c>
      <c r="UUC3236" s="235" t="s">
        <v>189</v>
      </c>
      <c r="UUD3236" s="112" t="s">
        <v>0</v>
      </c>
      <c r="UUE3236" s="112" t="s">
        <v>1</v>
      </c>
      <c r="UUF3236" s="112" t="s">
        <v>2</v>
      </c>
      <c r="UUG3236" s="112" t="s">
        <v>3</v>
      </c>
      <c r="UUH3236" s="112" t="s">
        <v>50</v>
      </c>
      <c r="UUI3236" s="112" t="s">
        <v>52</v>
      </c>
      <c r="UUJ3236" s="112" t="s">
        <v>13</v>
      </c>
      <c r="UUK3236" s="235" t="s">
        <v>189</v>
      </c>
      <c r="UUL3236" s="112" t="s">
        <v>0</v>
      </c>
      <c r="UUM3236" s="112" t="s">
        <v>1</v>
      </c>
      <c r="UUN3236" s="112" t="s">
        <v>2</v>
      </c>
      <c r="UUO3236" s="112" t="s">
        <v>3</v>
      </c>
      <c r="UUP3236" s="112" t="s">
        <v>50</v>
      </c>
      <c r="UUQ3236" s="112" t="s">
        <v>52</v>
      </c>
      <c r="UUR3236" s="112" t="s">
        <v>13</v>
      </c>
      <c r="UUS3236" s="235" t="s">
        <v>189</v>
      </c>
      <c r="UUT3236" s="112" t="s">
        <v>0</v>
      </c>
      <c r="UUU3236" s="112" t="s">
        <v>1</v>
      </c>
      <c r="UUV3236" s="112" t="s">
        <v>2</v>
      </c>
      <c r="UUW3236" s="112" t="s">
        <v>3</v>
      </c>
      <c r="UUX3236" s="112" t="s">
        <v>50</v>
      </c>
      <c r="UUY3236" s="112" t="s">
        <v>52</v>
      </c>
      <c r="UUZ3236" s="112" t="s">
        <v>13</v>
      </c>
      <c r="UVA3236" s="235" t="s">
        <v>189</v>
      </c>
      <c r="UVB3236" s="112" t="s">
        <v>0</v>
      </c>
      <c r="UVC3236" s="112" t="s">
        <v>1</v>
      </c>
      <c r="UVD3236" s="112" t="s">
        <v>2</v>
      </c>
      <c r="UVE3236" s="112" t="s">
        <v>3</v>
      </c>
      <c r="UVF3236" s="112" t="s">
        <v>50</v>
      </c>
      <c r="UVG3236" s="112" t="s">
        <v>52</v>
      </c>
      <c r="UVH3236" s="112" t="s">
        <v>13</v>
      </c>
      <c r="UVI3236" s="235" t="s">
        <v>189</v>
      </c>
      <c r="UVJ3236" s="112" t="s">
        <v>0</v>
      </c>
      <c r="UVK3236" s="112" t="s">
        <v>1</v>
      </c>
      <c r="UVL3236" s="112" t="s">
        <v>2</v>
      </c>
      <c r="UVM3236" s="112" t="s">
        <v>3</v>
      </c>
      <c r="UVN3236" s="112" t="s">
        <v>50</v>
      </c>
      <c r="UVO3236" s="112" t="s">
        <v>52</v>
      </c>
      <c r="UVP3236" s="112" t="s">
        <v>13</v>
      </c>
      <c r="UVQ3236" s="235" t="s">
        <v>189</v>
      </c>
      <c r="UVR3236" s="112" t="s">
        <v>0</v>
      </c>
      <c r="UVS3236" s="112" t="s">
        <v>1</v>
      </c>
      <c r="UVT3236" s="112" t="s">
        <v>2</v>
      </c>
      <c r="UVU3236" s="112" t="s">
        <v>3</v>
      </c>
      <c r="UVV3236" s="112" t="s">
        <v>50</v>
      </c>
      <c r="UVW3236" s="112" t="s">
        <v>52</v>
      </c>
      <c r="UVX3236" s="112" t="s">
        <v>13</v>
      </c>
      <c r="UVY3236" s="235" t="s">
        <v>189</v>
      </c>
      <c r="UVZ3236" s="112" t="s">
        <v>0</v>
      </c>
      <c r="UWA3236" s="112" t="s">
        <v>1</v>
      </c>
      <c r="UWB3236" s="112" t="s">
        <v>2</v>
      </c>
      <c r="UWC3236" s="112" t="s">
        <v>3</v>
      </c>
      <c r="UWD3236" s="112" t="s">
        <v>50</v>
      </c>
      <c r="UWE3236" s="112" t="s">
        <v>52</v>
      </c>
      <c r="UWF3236" s="112" t="s">
        <v>13</v>
      </c>
      <c r="UWG3236" s="235" t="s">
        <v>189</v>
      </c>
      <c r="UWH3236" s="112" t="s">
        <v>0</v>
      </c>
      <c r="UWI3236" s="112" t="s">
        <v>1</v>
      </c>
      <c r="UWJ3236" s="112" t="s">
        <v>2</v>
      </c>
      <c r="UWK3236" s="112" t="s">
        <v>3</v>
      </c>
      <c r="UWL3236" s="112" t="s">
        <v>50</v>
      </c>
      <c r="UWM3236" s="112" t="s">
        <v>52</v>
      </c>
      <c r="UWN3236" s="112" t="s">
        <v>13</v>
      </c>
      <c r="UWO3236" s="235" t="s">
        <v>189</v>
      </c>
      <c r="UWP3236" s="112" t="s">
        <v>0</v>
      </c>
      <c r="UWQ3236" s="112" t="s">
        <v>1</v>
      </c>
      <c r="UWR3236" s="112" t="s">
        <v>2</v>
      </c>
      <c r="UWS3236" s="112" t="s">
        <v>3</v>
      </c>
      <c r="UWT3236" s="112" t="s">
        <v>50</v>
      </c>
      <c r="UWU3236" s="112" t="s">
        <v>52</v>
      </c>
      <c r="UWV3236" s="112" t="s">
        <v>13</v>
      </c>
      <c r="UWW3236" s="235" t="s">
        <v>189</v>
      </c>
      <c r="UWX3236" s="112" t="s">
        <v>0</v>
      </c>
      <c r="UWY3236" s="112" t="s">
        <v>1</v>
      </c>
      <c r="UWZ3236" s="112" t="s">
        <v>2</v>
      </c>
      <c r="UXA3236" s="112" t="s">
        <v>3</v>
      </c>
      <c r="UXB3236" s="112" t="s">
        <v>50</v>
      </c>
      <c r="UXC3236" s="112" t="s">
        <v>52</v>
      </c>
      <c r="UXD3236" s="112" t="s">
        <v>13</v>
      </c>
      <c r="UXE3236" s="235" t="s">
        <v>189</v>
      </c>
      <c r="UXF3236" s="112" t="s">
        <v>0</v>
      </c>
      <c r="UXG3236" s="112" t="s">
        <v>1</v>
      </c>
      <c r="UXH3236" s="112" t="s">
        <v>2</v>
      </c>
      <c r="UXI3236" s="112" t="s">
        <v>3</v>
      </c>
      <c r="UXJ3236" s="112" t="s">
        <v>50</v>
      </c>
      <c r="UXK3236" s="112" t="s">
        <v>52</v>
      </c>
      <c r="UXL3236" s="112" t="s">
        <v>13</v>
      </c>
      <c r="UXM3236" s="235" t="s">
        <v>189</v>
      </c>
      <c r="UXN3236" s="112" t="s">
        <v>0</v>
      </c>
      <c r="UXO3236" s="112" t="s">
        <v>1</v>
      </c>
      <c r="UXP3236" s="112" t="s">
        <v>2</v>
      </c>
      <c r="UXQ3236" s="112" t="s">
        <v>3</v>
      </c>
      <c r="UXR3236" s="112" t="s">
        <v>50</v>
      </c>
      <c r="UXS3236" s="112" t="s">
        <v>52</v>
      </c>
      <c r="UXT3236" s="112" t="s">
        <v>13</v>
      </c>
      <c r="UXU3236" s="235" t="s">
        <v>189</v>
      </c>
      <c r="UXV3236" s="112" t="s">
        <v>0</v>
      </c>
      <c r="UXW3236" s="112" t="s">
        <v>1</v>
      </c>
      <c r="UXX3236" s="112" t="s">
        <v>2</v>
      </c>
      <c r="UXY3236" s="112" t="s">
        <v>3</v>
      </c>
      <c r="UXZ3236" s="112" t="s">
        <v>50</v>
      </c>
      <c r="UYA3236" s="112" t="s">
        <v>52</v>
      </c>
      <c r="UYB3236" s="112" t="s">
        <v>13</v>
      </c>
      <c r="UYC3236" s="235" t="s">
        <v>189</v>
      </c>
      <c r="UYD3236" s="112" t="s">
        <v>0</v>
      </c>
      <c r="UYE3236" s="112" t="s">
        <v>1</v>
      </c>
      <c r="UYF3236" s="112" t="s">
        <v>2</v>
      </c>
      <c r="UYG3236" s="112" t="s">
        <v>3</v>
      </c>
      <c r="UYH3236" s="112" t="s">
        <v>50</v>
      </c>
      <c r="UYI3236" s="112" t="s">
        <v>52</v>
      </c>
      <c r="UYJ3236" s="112" t="s">
        <v>13</v>
      </c>
      <c r="UYK3236" s="235" t="s">
        <v>189</v>
      </c>
      <c r="UYL3236" s="112" t="s">
        <v>0</v>
      </c>
      <c r="UYM3236" s="112" t="s">
        <v>1</v>
      </c>
      <c r="UYN3236" s="112" t="s">
        <v>2</v>
      </c>
      <c r="UYO3236" s="112" t="s">
        <v>3</v>
      </c>
      <c r="UYP3236" s="112" t="s">
        <v>50</v>
      </c>
      <c r="UYQ3236" s="112" t="s">
        <v>52</v>
      </c>
      <c r="UYR3236" s="112" t="s">
        <v>13</v>
      </c>
      <c r="UYS3236" s="235" t="s">
        <v>189</v>
      </c>
      <c r="UYT3236" s="112" t="s">
        <v>0</v>
      </c>
      <c r="UYU3236" s="112" t="s">
        <v>1</v>
      </c>
      <c r="UYV3236" s="112" t="s">
        <v>2</v>
      </c>
      <c r="UYW3236" s="112" t="s">
        <v>3</v>
      </c>
      <c r="UYX3236" s="112" t="s">
        <v>50</v>
      </c>
      <c r="UYY3236" s="112" t="s">
        <v>52</v>
      </c>
      <c r="UYZ3236" s="112" t="s">
        <v>13</v>
      </c>
      <c r="UZA3236" s="235" t="s">
        <v>189</v>
      </c>
      <c r="UZB3236" s="112" t="s">
        <v>0</v>
      </c>
      <c r="UZC3236" s="112" t="s">
        <v>1</v>
      </c>
      <c r="UZD3236" s="112" t="s">
        <v>2</v>
      </c>
      <c r="UZE3236" s="112" t="s">
        <v>3</v>
      </c>
      <c r="UZF3236" s="112" t="s">
        <v>50</v>
      </c>
      <c r="UZG3236" s="112" t="s">
        <v>52</v>
      </c>
      <c r="UZH3236" s="112" t="s">
        <v>13</v>
      </c>
      <c r="UZI3236" s="235" t="s">
        <v>189</v>
      </c>
      <c r="UZJ3236" s="112" t="s">
        <v>0</v>
      </c>
      <c r="UZK3236" s="112" t="s">
        <v>1</v>
      </c>
      <c r="UZL3236" s="112" t="s">
        <v>2</v>
      </c>
      <c r="UZM3236" s="112" t="s">
        <v>3</v>
      </c>
      <c r="UZN3236" s="112" t="s">
        <v>50</v>
      </c>
      <c r="UZO3236" s="112" t="s">
        <v>52</v>
      </c>
      <c r="UZP3236" s="112" t="s">
        <v>13</v>
      </c>
      <c r="UZQ3236" s="235" t="s">
        <v>189</v>
      </c>
      <c r="UZR3236" s="112" t="s">
        <v>0</v>
      </c>
      <c r="UZS3236" s="112" t="s">
        <v>1</v>
      </c>
      <c r="UZT3236" s="112" t="s">
        <v>2</v>
      </c>
      <c r="UZU3236" s="112" t="s">
        <v>3</v>
      </c>
      <c r="UZV3236" s="112" t="s">
        <v>50</v>
      </c>
      <c r="UZW3236" s="112" t="s">
        <v>52</v>
      </c>
      <c r="UZX3236" s="112" t="s">
        <v>13</v>
      </c>
      <c r="UZY3236" s="235" t="s">
        <v>189</v>
      </c>
      <c r="UZZ3236" s="112" t="s">
        <v>0</v>
      </c>
      <c r="VAA3236" s="112" t="s">
        <v>1</v>
      </c>
      <c r="VAB3236" s="112" t="s">
        <v>2</v>
      </c>
      <c r="VAC3236" s="112" t="s">
        <v>3</v>
      </c>
      <c r="VAD3236" s="112" t="s">
        <v>50</v>
      </c>
      <c r="VAE3236" s="112" t="s">
        <v>52</v>
      </c>
      <c r="VAF3236" s="112" t="s">
        <v>13</v>
      </c>
      <c r="VAG3236" s="235" t="s">
        <v>189</v>
      </c>
      <c r="VAH3236" s="112" t="s">
        <v>0</v>
      </c>
      <c r="VAI3236" s="112" t="s">
        <v>1</v>
      </c>
      <c r="VAJ3236" s="112" t="s">
        <v>2</v>
      </c>
      <c r="VAK3236" s="112" t="s">
        <v>3</v>
      </c>
      <c r="VAL3236" s="112" t="s">
        <v>50</v>
      </c>
      <c r="VAM3236" s="112" t="s">
        <v>52</v>
      </c>
      <c r="VAN3236" s="112" t="s">
        <v>13</v>
      </c>
      <c r="VAO3236" s="235" t="s">
        <v>189</v>
      </c>
      <c r="VAP3236" s="112" t="s">
        <v>0</v>
      </c>
      <c r="VAQ3236" s="112" t="s">
        <v>1</v>
      </c>
      <c r="VAR3236" s="112" t="s">
        <v>2</v>
      </c>
      <c r="VAS3236" s="112" t="s">
        <v>3</v>
      </c>
      <c r="VAT3236" s="112" t="s">
        <v>50</v>
      </c>
      <c r="VAU3236" s="112" t="s">
        <v>52</v>
      </c>
      <c r="VAV3236" s="112" t="s">
        <v>13</v>
      </c>
      <c r="VAW3236" s="235" t="s">
        <v>189</v>
      </c>
      <c r="VAX3236" s="112" t="s">
        <v>0</v>
      </c>
      <c r="VAY3236" s="112" t="s">
        <v>1</v>
      </c>
      <c r="VAZ3236" s="112" t="s">
        <v>2</v>
      </c>
      <c r="VBA3236" s="112" t="s">
        <v>3</v>
      </c>
      <c r="VBB3236" s="112" t="s">
        <v>50</v>
      </c>
      <c r="VBC3236" s="112" t="s">
        <v>52</v>
      </c>
      <c r="VBD3236" s="112" t="s">
        <v>13</v>
      </c>
      <c r="VBE3236" s="235" t="s">
        <v>189</v>
      </c>
      <c r="VBF3236" s="112" t="s">
        <v>0</v>
      </c>
      <c r="VBG3236" s="112" t="s">
        <v>1</v>
      </c>
      <c r="VBH3236" s="112" t="s">
        <v>2</v>
      </c>
      <c r="VBI3236" s="112" t="s">
        <v>3</v>
      </c>
      <c r="VBJ3236" s="112" t="s">
        <v>50</v>
      </c>
      <c r="VBK3236" s="112" t="s">
        <v>52</v>
      </c>
      <c r="VBL3236" s="112" t="s">
        <v>13</v>
      </c>
      <c r="VBM3236" s="235" t="s">
        <v>189</v>
      </c>
      <c r="VBN3236" s="112" t="s">
        <v>0</v>
      </c>
      <c r="VBO3236" s="112" t="s">
        <v>1</v>
      </c>
      <c r="VBP3236" s="112" t="s">
        <v>2</v>
      </c>
      <c r="VBQ3236" s="112" t="s">
        <v>3</v>
      </c>
      <c r="VBR3236" s="112" t="s">
        <v>50</v>
      </c>
      <c r="VBS3236" s="112" t="s">
        <v>52</v>
      </c>
      <c r="VBT3236" s="112" t="s">
        <v>13</v>
      </c>
      <c r="VBU3236" s="235" t="s">
        <v>189</v>
      </c>
      <c r="VBV3236" s="112" t="s">
        <v>0</v>
      </c>
      <c r="VBW3236" s="112" t="s">
        <v>1</v>
      </c>
      <c r="VBX3236" s="112" t="s">
        <v>2</v>
      </c>
      <c r="VBY3236" s="112" t="s">
        <v>3</v>
      </c>
      <c r="VBZ3236" s="112" t="s">
        <v>50</v>
      </c>
      <c r="VCA3236" s="112" t="s">
        <v>52</v>
      </c>
      <c r="VCB3236" s="112" t="s">
        <v>13</v>
      </c>
      <c r="VCC3236" s="235" t="s">
        <v>189</v>
      </c>
      <c r="VCD3236" s="112" t="s">
        <v>0</v>
      </c>
      <c r="VCE3236" s="112" t="s">
        <v>1</v>
      </c>
      <c r="VCF3236" s="112" t="s">
        <v>2</v>
      </c>
      <c r="VCG3236" s="112" t="s">
        <v>3</v>
      </c>
      <c r="VCH3236" s="112" t="s">
        <v>50</v>
      </c>
      <c r="VCI3236" s="112" t="s">
        <v>52</v>
      </c>
      <c r="VCJ3236" s="112" t="s">
        <v>13</v>
      </c>
      <c r="VCK3236" s="235" t="s">
        <v>189</v>
      </c>
      <c r="VCL3236" s="112" t="s">
        <v>0</v>
      </c>
      <c r="VCM3236" s="112" t="s">
        <v>1</v>
      </c>
      <c r="VCN3236" s="112" t="s">
        <v>2</v>
      </c>
      <c r="VCO3236" s="112" t="s">
        <v>3</v>
      </c>
      <c r="VCP3236" s="112" t="s">
        <v>50</v>
      </c>
      <c r="VCQ3236" s="112" t="s">
        <v>52</v>
      </c>
      <c r="VCR3236" s="112" t="s">
        <v>13</v>
      </c>
      <c r="VCS3236" s="235" t="s">
        <v>189</v>
      </c>
      <c r="VCT3236" s="112" t="s">
        <v>0</v>
      </c>
      <c r="VCU3236" s="112" t="s">
        <v>1</v>
      </c>
      <c r="VCV3236" s="112" t="s">
        <v>2</v>
      </c>
      <c r="VCW3236" s="112" t="s">
        <v>3</v>
      </c>
      <c r="VCX3236" s="112" t="s">
        <v>50</v>
      </c>
      <c r="VCY3236" s="112" t="s">
        <v>52</v>
      </c>
      <c r="VCZ3236" s="112" t="s">
        <v>13</v>
      </c>
      <c r="VDA3236" s="235" t="s">
        <v>189</v>
      </c>
      <c r="VDB3236" s="112" t="s">
        <v>0</v>
      </c>
      <c r="VDC3236" s="112" t="s">
        <v>1</v>
      </c>
      <c r="VDD3236" s="112" t="s">
        <v>2</v>
      </c>
      <c r="VDE3236" s="112" t="s">
        <v>3</v>
      </c>
      <c r="VDF3236" s="112" t="s">
        <v>50</v>
      </c>
      <c r="VDG3236" s="112" t="s">
        <v>52</v>
      </c>
      <c r="VDH3236" s="112" t="s">
        <v>13</v>
      </c>
      <c r="VDI3236" s="235" t="s">
        <v>189</v>
      </c>
      <c r="VDJ3236" s="112" t="s">
        <v>0</v>
      </c>
      <c r="VDK3236" s="112" t="s">
        <v>1</v>
      </c>
      <c r="VDL3236" s="112" t="s">
        <v>2</v>
      </c>
      <c r="VDM3236" s="112" t="s">
        <v>3</v>
      </c>
      <c r="VDN3236" s="112" t="s">
        <v>50</v>
      </c>
      <c r="VDO3236" s="112" t="s">
        <v>52</v>
      </c>
      <c r="VDP3236" s="112" t="s">
        <v>13</v>
      </c>
      <c r="VDQ3236" s="235" t="s">
        <v>189</v>
      </c>
      <c r="VDR3236" s="112" t="s">
        <v>0</v>
      </c>
      <c r="VDS3236" s="112" t="s">
        <v>1</v>
      </c>
      <c r="VDT3236" s="112" t="s">
        <v>2</v>
      </c>
      <c r="VDU3236" s="112" t="s">
        <v>3</v>
      </c>
      <c r="VDV3236" s="112" t="s">
        <v>50</v>
      </c>
      <c r="VDW3236" s="112" t="s">
        <v>52</v>
      </c>
      <c r="VDX3236" s="112" t="s">
        <v>13</v>
      </c>
      <c r="VDY3236" s="235" t="s">
        <v>189</v>
      </c>
      <c r="VDZ3236" s="112" t="s">
        <v>0</v>
      </c>
      <c r="VEA3236" s="112" t="s">
        <v>1</v>
      </c>
      <c r="VEB3236" s="112" t="s">
        <v>2</v>
      </c>
      <c r="VEC3236" s="112" t="s">
        <v>3</v>
      </c>
      <c r="VED3236" s="112" t="s">
        <v>50</v>
      </c>
      <c r="VEE3236" s="112" t="s">
        <v>52</v>
      </c>
      <c r="VEF3236" s="112" t="s">
        <v>13</v>
      </c>
      <c r="VEG3236" s="235" t="s">
        <v>189</v>
      </c>
      <c r="VEH3236" s="112" t="s">
        <v>0</v>
      </c>
      <c r="VEI3236" s="112" t="s">
        <v>1</v>
      </c>
      <c r="VEJ3236" s="112" t="s">
        <v>2</v>
      </c>
      <c r="VEK3236" s="112" t="s">
        <v>3</v>
      </c>
      <c r="VEL3236" s="112" t="s">
        <v>50</v>
      </c>
      <c r="VEM3236" s="112" t="s">
        <v>52</v>
      </c>
      <c r="VEN3236" s="112" t="s">
        <v>13</v>
      </c>
      <c r="VEO3236" s="235" t="s">
        <v>189</v>
      </c>
      <c r="VEP3236" s="112" t="s">
        <v>0</v>
      </c>
      <c r="VEQ3236" s="112" t="s">
        <v>1</v>
      </c>
      <c r="VER3236" s="112" t="s">
        <v>2</v>
      </c>
      <c r="VES3236" s="112" t="s">
        <v>3</v>
      </c>
      <c r="VET3236" s="112" t="s">
        <v>50</v>
      </c>
      <c r="VEU3236" s="112" t="s">
        <v>52</v>
      </c>
      <c r="VEV3236" s="112" t="s">
        <v>13</v>
      </c>
      <c r="VEW3236" s="235" t="s">
        <v>189</v>
      </c>
      <c r="VEX3236" s="112" t="s">
        <v>0</v>
      </c>
      <c r="VEY3236" s="112" t="s">
        <v>1</v>
      </c>
      <c r="VEZ3236" s="112" t="s">
        <v>2</v>
      </c>
      <c r="VFA3236" s="112" t="s">
        <v>3</v>
      </c>
      <c r="VFB3236" s="112" t="s">
        <v>50</v>
      </c>
      <c r="VFC3236" s="112" t="s">
        <v>52</v>
      </c>
      <c r="VFD3236" s="112" t="s">
        <v>13</v>
      </c>
      <c r="VFE3236" s="235" t="s">
        <v>189</v>
      </c>
      <c r="VFF3236" s="112" t="s">
        <v>0</v>
      </c>
      <c r="VFG3236" s="112" t="s">
        <v>1</v>
      </c>
      <c r="VFH3236" s="112" t="s">
        <v>2</v>
      </c>
      <c r="VFI3236" s="112" t="s">
        <v>3</v>
      </c>
      <c r="VFJ3236" s="112" t="s">
        <v>50</v>
      </c>
      <c r="VFK3236" s="112" t="s">
        <v>52</v>
      </c>
      <c r="VFL3236" s="112" t="s">
        <v>13</v>
      </c>
      <c r="VFM3236" s="235" t="s">
        <v>189</v>
      </c>
      <c r="VFN3236" s="112" t="s">
        <v>0</v>
      </c>
      <c r="VFO3236" s="112" t="s">
        <v>1</v>
      </c>
      <c r="VFP3236" s="112" t="s">
        <v>2</v>
      </c>
      <c r="VFQ3236" s="112" t="s">
        <v>3</v>
      </c>
      <c r="VFR3236" s="112" t="s">
        <v>50</v>
      </c>
      <c r="VFS3236" s="112" t="s">
        <v>52</v>
      </c>
      <c r="VFT3236" s="112" t="s">
        <v>13</v>
      </c>
      <c r="VFU3236" s="235" t="s">
        <v>189</v>
      </c>
      <c r="VFV3236" s="112" t="s">
        <v>0</v>
      </c>
      <c r="VFW3236" s="112" t="s">
        <v>1</v>
      </c>
      <c r="VFX3236" s="112" t="s">
        <v>2</v>
      </c>
      <c r="VFY3236" s="112" t="s">
        <v>3</v>
      </c>
      <c r="VFZ3236" s="112" t="s">
        <v>50</v>
      </c>
      <c r="VGA3236" s="112" t="s">
        <v>52</v>
      </c>
      <c r="VGB3236" s="112" t="s">
        <v>13</v>
      </c>
      <c r="VGC3236" s="235" t="s">
        <v>189</v>
      </c>
      <c r="VGD3236" s="112" t="s">
        <v>0</v>
      </c>
      <c r="VGE3236" s="112" t="s">
        <v>1</v>
      </c>
      <c r="VGF3236" s="112" t="s">
        <v>2</v>
      </c>
      <c r="VGG3236" s="112" t="s">
        <v>3</v>
      </c>
      <c r="VGH3236" s="112" t="s">
        <v>50</v>
      </c>
      <c r="VGI3236" s="112" t="s">
        <v>52</v>
      </c>
      <c r="VGJ3236" s="112" t="s">
        <v>13</v>
      </c>
      <c r="VGK3236" s="235" t="s">
        <v>189</v>
      </c>
      <c r="VGL3236" s="112" t="s">
        <v>0</v>
      </c>
      <c r="VGM3236" s="112" t="s">
        <v>1</v>
      </c>
      <c r="VGN3236" s="112" t="s">
        <v>2</v>
      </c>
      <c r="VGO3236" s="112" t="s">
        <v>3</v>
      </c>
      <c r="VGP3236" s="112" t="s">
        <v>50</v>
      </c>
      <c r="VGQ3236" s="112" t="s">
        <v>52</v>
      </c>
      <c r="VGR3236" s="112" t="s">
        <v>13</v>
      </c>
      <c r="VGS3236" s="235" t="s">
        <v>189</v>
      </c>
      <c r="VGT3236" s="112" t="s">
        <v>0</v>
      </c>
      <c r="VGU3236" s="112" t="s">
        <v>1</v>
      </c>
      <c r="VGV3236" s="112" t="s">
        <v>2</v>
      </c>
      <c r="VGW3236" s="112" t="s">
        <v>3</v>
      </c>
      <c r="VGX3236" s="112" t="s">
        <v>50</v>
      </c>
      <c r="VGY3236" s="112" t="s">
        <v>52</v>
      </c>
      <c r="VGZ3236" s="112" t="s">
        <v>13</v>
      </c>
      <c r="VHA3236" s="235" t="s">
        <v>189</v>
      </c>
      <c r="VHB3236" s="112" t="s">
        <v>0</v>
      </c>
      <c r="VHC3236" s="112" t="s">
        <v>1</v>
      </c>
      <c r="VHD3236" s="112" t="s">
        <v>2</v>
      </c>
      <c r="VHE3236" s="112" t="s">
        <v>3</v>
      </c>
      <c r="VHF3236" s="112" t="s">
        <v>50</v>
      </c>
      <c r="VHG3236" s="112" t="s">
        <v>52</v>
      </c>
      <c r="VHH3236" s="112" t="s">
        <v>13</v>
      </c>
      <c r="VHI3236" s="235" t="s">
        <v>189</v>
      </c>
      <c r="VHJ3236" s="112" t="s">
        <v>0</v>
      </c>
      <c r="VHK3236" s="112" t="s">
        <v>1</v>
      </c>
      <c r="VHL3236" s="112" t="s">
        <v>2</v>
      </c>
      <c r="VHM3236" s="112" t="s">
        <v>3</v>
      </c>
      <c r="VHN3236" s="112" t="s">
        <v>50</v>
      </c>
      <c r="VHO3236" s="112" t="s">
        <v>52</v>
      </c>
      <c r="VHP3236" s="112" t="s">
        <v>13</v>
      </c>
      <c r="VHQ3236" s="235" t="s">
        <v>189</v>
      </c>
      <c r="VHR3236" s="112" t="s">
        <v>0</v>
      </c>
      <c r="VHS3236" s="112" t="s">
        <v>1</v>
      </c>
      <c r="VHT3236" s="112" t="s">
        <v>2</v>
      </c>
      <c r="VHU3236" s="112" t="s">
        <v>3</v>
      </c>
      <c r="VHV3236" s="112" t="s">
        <v>50</v>
      </c>
      <c r="VHW3236" s="112" t="s">
        <v>52</v>
      </c>
      <c r="VHX3236" s="112" t="s">
        <v>13</v>
      </c>
      <c r="VHY3236" s="235" t="s">
        <v>189</v>
      </c>
      <c r="VHZ3236" s="112" t="s">
        <v>0</v>
      </c>
      <c r="VIA3236" s="112" t="s">
        <v>1</v>
      </c>
      <c r="VIB3236" s="112" t="s">
        <v>2</v>
      </c>
      <c r="VIC3236" s="112" t="s">
        <v>3</v>
      </c>
      <c r="VID3236" s="112" t="s">
        <v>50</v>
      </c>
      <c r="VIE3236" s="112" t="s">
        <v>52</v>
      </c>
      <c r="VIF3236" s="112" t="s">
        <v>13</v>
      </c>
      <c r="VIG3236" s="235" t="s">
        <v>189</v>
      </c>
      <c r="VIH3236" s="112" t="s">
        <v>0</v>
      </c>
      <c r="VII3236" s="112" t="s">
        <v>1</v>
      </c>
      <c r="VIJ3236" s="112" t="s">
        <v>2</v>
      </c>
      <c r="VIK3236" s="112" t="s">
        <v>3</v>
      </c>
      <c r="VIL3236" s="112" t="s">
        <v>50</v>
      </c>
      <c r="VIM3236" s="112" t="s">
        <v>52</v>
      </c>
      <c r="VIN3236" s="112" t="s">
        <v>13</v>
      </c>
      <c r="VIO3236" s="235" t="s">
        <v>189</v>
      </c>
      <c r="VIP3236" s="112" t="s">
        <v>0</v>
      </c>
      <c r="VIQ3236" s="112" t="s">
        <v>1</v>
      </c>
      <c r="VIR3236" s="112" t="s">
        <v>2</v>
      </c>
      <c r="VIS3236" s="112" t="s">
        <v>3</v>
      </c>
      <c r="VIT3236" s="112" t="s">
        <v>50</v>
      </c>
      <c r="VIU3236" s="112" t="s">
        <v>52</v>
      </c>
      <c r="VIV3236" s="112" t="s">
        <v>13</v>
      </c>
      <c r="VIW3236" s="235" t="s">
        <v>189</v>
      </c>
      <c r="VIX3236" s="112" t="s">
        <v>0</v>
      </c>
      <c r="VIY3236" s="112" t="s">
        <v>1</v>
      </c>
      <c r="VIZ3236" s="112" t="s">
        <v>2</v>
      </c>
      <c r="VJA3236" s="112" t="s">
        <v>3</v>
      </c>
      <c r="VJB3236" s="112" t="s">
        <v>50</v>
      </c>
      <c r="VJC3236" s="112" t="s">
        <v>52</v>
      </c>
      <c r="VJD3236" s="112" t="s">
        <v>13</v>
      </c>
      <c r="VJE3236" s="235" t="s">
        <v>189</v>
      </c>
      <c r="VJF3236" s="112" t="s">
        <v>0</v>
      </c>
      <c r="VJG3236" s="112" t="s">
        <v>1</v>
      </c>
      <c r="VJH3236" s="112" t="s">
        <v>2</v>
      </c>
      <c r="VJI3236" s="112" t="s">
        <v>3</v>
      </c>
      <c r="VJJ3236" s="112" t="s">
        <v>50</v>
      </c>
      <c r="VJK3236" s="112" t="s">
        <v>52</v>
      </c>
      <c r="VJL3236" s="112" t="s">
        <v>13</v>
      </c>
      <c r="VJM3236" s="235" t="s">
        <v>189</v>
      </c>
      <c r="VJN3236" s="112" t="s">
        <v>0</v>
      </c>
      <c r="VJO3236" s="112" t="s">
        <v>1</v>
      </c>
      <c r="VJP3236" s="112" t="s">
        <v>2</v>
      </c>
      <c r="VJQ3236" s="112" t="s">
        <v>3</v>
      </c>
      <c r="VJR3236" s="112" t="s">
        <v>50</v>
      </c>
      <c r="VJS3236" s="112" t="s">
        <v>52</v>
      </c>
      <c r="VJT3236" s="112" t="s">
        <v>13</v>
      </c>
      <c r="VJU3236" s="235" t="s">
        <v>189</v>
      </c>
      <c r="VJV3236" s="112" t="s">
        <v>0</v>
      </c>
      <c r="VJW3236" s="112" t="s">
        <v>1</v>
      </c>
      <c r="VJX3236" s="112" t="s">
        <v>2</v>
      </c>
      <c r="VJY3236" s="112" t="s">
        <v>3</v>
      </c>
      <c r="VJZ3236" s="112" t="s">
        <v>50</v>
      </c>
      <c r="VKA3236" s="112" t="s">
        <v>52</v>
      </c>
      <c r="VKB3236" s="112" t="s">
        <v>13</v>
      </c>
      <c r="VKC3236" s="235" t="s">
        <v>189</v>
      </c>
      <c r="VKD3236" s="112" t="s">
        <v>0</v>
      </c>
      <c r="VKE3236" s="112" t="s">
        <v>1</v>
      </c>
      <c r="VKF3236" s="112" t="s">
        <v>2</v>
      </c>
      <c r="VKG3236" s="112" t="s">
        <v>3</v>
      </c>
      <c r="VKH3236" s="112" t="s">
        <v>50</v>
      </c>
      <c r="VKI3236" s="112" t="s">
        <v>52</v>
      </c>
      <c r="VKJ3236" s="112" t="s">
        <v>13</v>
      </c>
      <c r="VKK3236" s="235" t="s">
        <v>189</v>
      </c>
      <c r="VKL3236" s="112" t="s">
        <v>0</v>
      </c>
      <c r="VKM3236" s="112" t="s">
        <v>1</v>
      </c>
      <c r="VKN3236" s="112" t="s">
        <v>2</v>
      </c>
      <c r="VKO3236" s="112" t="s">
        <v>3</v>
      </c>
      <c r="VKP3236" s="112" t="s">
        <v>50</v>
      </c>
      <c r="VKQ3236" s="112" t="s">
        <v>52</v>
      </c>
      <c r="VKR3236" s="112" t="s">
        <v>13</v>
      </c>
      <c r="VKS3236" s="235" t="s">
        <v>189</v>
      </c>
      <c r="VKT3236" s="112" t="s">
        <v>0</v>
      </c>
      <c r="VKU3236" s="112" t="s">
        <v>1</v>
      </c>
      <c r="VKV3236" s="112" t="s">
        <v>2</v>
      </c>
      <c r="VKW3236" s="112" t="s">
        <v>3</v>
      </c>
      <c r="VKX3236" s="112" t="s">
        <v>50</v>
      </c>
      <c r="VKY3236" s="112" t="s">
        <v>52</v>
      </c>
      <c r="VKZ3236" s="112" t="s">
        <v>13</v>
      </c>
      <c r="VLA3236" s="235" t="s">
        <v>189</v>
      </c>
      <c r="VLB3236" s="112" t="s">
        <v>0</v>
      </c>
      <c r="VLC3236" s="112" t="s">
        <v>1</v>
      </c>
      <c r="VLD3236" s="112" t="s">
        <v>2</v>
      </c>
      <c r="VLE3236" s="112" t="s">
        <v>3</v>
      </c>
      <c r="VLF3236" s="112" t="s">
        <v>50</v>
      </c>
      <c r="VLG3236" s="112" t="s">
        <v>52</v>
      </c>
      <c r="VLH3236" s="112" t="s">
        <v>13</v>
      </c>
      <c r="VLI3236" s="235" t="s">
        <v>189</v>
      </c>
      <c r="VLJ3236" s="112" t="s">
        <v>0</v>
      </c>
      <c r="VLK3236" s="112" t="s">
        <v>1</v>
      </c>
      <c r="VLL3236" s="112" t="s">
        <v>2</v>
      </c>
      <c r="VLM3236" s="112" t="s">
        <v>3</v>
      </c>
      <c r="VLN3236" s="112" t="s">
        <v>50</v>
      </c>
      <c r="VLO3236" s="112" t="s">
        <v>52</v>
      </c>
      <c r="VLP3236" s="112" t="s">
        <v>13</v>
      </c>
      <c r="VLQ3236" s="235" t="s">
        <v>189</v>
      </c>
      <c r="VLR3236" s="112" t="s">
        <v>0</v>
      </c>
      <c r="VLS3236" s="112" t="s">
        <v>1</v>
      </c>
      <c r="VLT3236" s="112" t="s">
        <v>2</v>
      </c>
      <c r="VLU3236" s="112" t="s">
        <v>3</v>
      </c>
      <c r="VLV3236" s="112" t="s">
        <v>50</v>
      </c>
      <c r="VLW3236" s="112" t="s">
        <v>52</v>
      </c>
      <c r="VLX3236" s="112" t="s">
        <v>13</v>
      </c>
      <c r="VLY3236" s="235" t="s">
        <v>189</v>
      </c>
      <c r="VLZ3236" s="112" t="s">
        <v>0</v>
      </c>
      <c r="VMA3236" s="112" t="s">
        <v>1</v>
      </c>
      <c r="VMB3236" s="112" t="s">
        <v>2</v>
      </c>
      <c r="VMC3236" s="112" t="s">
        <v>3</v>
      </c>
      <c r="VMD3236" s="112" t="s">
        <v>50</v>
      </c>
      <c r="VME3236" s="112" t="s">
        <v>52</v>
      </c>
      <c r="VMF3236" s="112" t="s">
        <v>13</v>
      </c>
      <c r="VMG3236" s="235" t="s">
        <v>189</v>
      </c>
      <c r="VMH3236" s="112" t="s">
        <v>0</v>
      </c>
      <c r="VMI3236" s="112" t="s">
        <v>1</v>
      </c>
      <c r="VMJ3236" s="112" t="s">
        <v>2</v>
      </c>
      <c r="VMK3236" s="112" t="s">
        <v>3</v>
      </c>
      <c r="VML3236" s="112" t="s">
        <v>50</v>
      </c>
      <c r="VMM3236" s="112" t="s">
        <v>52</v>
      </c>
      <c r="VMN3236" s="112" t="s">
        <v>13</v>
      </c>
      <c r="VMO3236" s="235" t="s">
        <v>189</v>
      </c>
      <c r="VMP3236" s="112" t="s">
        <v>0</v>
      </c>
      <c r="VMQ3236" s="112" t="s">
        <v>1</v>
      </c>
      <c r="VMR3236" s="112" t="s">
        <v>2</v>
      </c>
      <c r="VMS3236" s="112" t="s">
        <v>3</v>
      </c>
      <c r="VMT3236" s="112" t="s">
        <v>50</v>
      </c>
      <c r="VMU3236" s="112" t="s">
        <v>52</v>
      </c>
      <c r="VMV3236" s="112" t="s">
        <v>13</v>
      </c>
      <c r="VMW3236" s="235" t="s">
        <v>189</v>
      </c>
      <c r="VMX3236" s="112" t="s">
        <v>0</v>
      </c>
      <c r="VMY3236" s="112" t="s">
        <v>1</v>
      </c>
      <c r="VMZ3236" s="112" t="s">
        <v>2</v>
      </c>
      <c r="VNA3236" s="112" t="s">
        <v>3</v>
      </c>
      <c r="VNB3236" s="112" t="s">
        <v>50</v>
      </c>
      <c r="VNC3236" s="112" t="s">
        <v>52</v>
      </c>
      <c r="VND3236" s="112" t="s">
        <v>13</v>
      </c>
      <c r="VNE3236" s="235" t="s">
        <v>189</v>
      </c>
      <c r="VNF3236" s="112" t="s">
        <v>0</v>
      </c>
      <c r="VNG3236" s="112" t="s">
        <v>1</v>
      </c>
      <c r="VNH3236" s="112" t="s">
        <v>2</v>
      </c>
      <c r="VNI3236" s="112" t="s">
        <v>3</v>
      </c>
      <c r="VNJ3236" s="112" t="s">
        <v>50</v>
      </c>
      <c r="VNK3236" s="112" t="s">
        <v>52</v>
      </c>
      <c r="VNL3236" s="112" t="s">
        <v>13</v>
      </c>
      <c r="VNM3236" s="235" t="s">
        <v>189</v>
      </c>
      <c r="VNN3236" s="112" t="s">
        <v>0</v>
      </c>
      <c r="VNO3236" s="112" t="s">
        <v>1</v>
      </c>
      <c r="VNP3236" s="112" t="s">
        <v>2</v>
      </c>
      <c r="VNQ3236" s="112" t="s">
        <v>3</v>
      </c>
      <c r="VNR3236" s="112" t="s">
        <v>50</v>
      </c>
      <c r="VNS3236" s="112" t="s">
        <v>52</v>
      </c>
      <c r="VNT3236" s="112" t="s">
        <v>13</v>
      </c>
      <c r="VNU3236" s="235" t="s">
        <v>189</v>
      </c>
      <c r="VNV3236" s="112" t="s">
        <v>0</v>
      </c>
      <c r="VNW3236" s="112" t="s">
        <v>1</v>
      </c>
      <c r="VNX3236" s="112" t="s">
        <v>2</v>
      </c>
      <c r="VNY3236" s="112" t="s">
        <v>3</v>
      </c>
      <c r="VNZ3236" s="112" t="s">
        <v>50</v>
      </c>
      <c r="VOA3236" s="112" t="s">
        <v>52</v>
      </c>
      <c r="VOB3236" s="112" t="s">
        <v>13</v>
      </c>
      <c r="VOC3236" s="235" t="s">
        <v>189</v>
      </c>
      <c r="VOD3236" s="112" t="s">
        <v>0</v>
      </c>
      <c r="VOE3236" s="112" t="s">
        <v>1</v>
      </c>
      <c r="VOF3236" s="112" t="s">
        <v>2</v>
      </c>
      <c r="VOG3236" s="112" t="s">
        <v>3</v>
      </c>
      <c r="VOH3236" s="112" t="s">
        <v>50</v>
      </c>
      <c r="VOI3236" s="112" t="s">
        <v>52</v>
      </c>
      <c r="VOJ3236" s="112" t="s">
        <v>13</v>
      </c>
      <c r="VOK3236" s="235" t="s">
        <v>189</v>
      </c>
      <c r="VOL3236" s="112" t="s">
        <v>0</v>
      </c>
      <c r="VOM3236" s="112" t="s">
        <v>1</v>
      </c>
      <c r="VON3236" s="112" t="s">
        <v>2</v>
      </c>
      <c r="VOO3236" s="112" t="s">
        <v>3</v>
      </c>
      <c r="VOP3236" s="112" t="s">
        <v>50</v>
      </c>
      <c r="VOQ3236" s="112" t="s">
        <v>52</v>
      </c>
      <c r="VOR3236" s="112" t="s">
        <v>13</v>
      </c>
      <c r="VOS3236" s="235" t="s">
        <v>189</v>
      </c>
      <c r="VOT3236" s="112" t="s">
        <v>0</v>
      </c>
      <c r="VOU3236" s="112" t="s">
        <v>1</v>
      </c>
      <c r="VOV3236" s="112" t="s">
        <v>2</v>
      </c>
      <c r="VOW3236" s="112" t="s">
        <v>3</v>
      </c>
      <c r="VOX3236" s="112" t="s">
        <v>50</v>
      </c>
      <c r="VOY3236" s="112" t="s">
        <v>52</v>
      </c>
      <c r="VOZ3236" s="112" t="s">
        <v>13</v>
      </c>
      <c r="VPA3236" s="235" t="s">
        <v>189</v>
      </c>
      <c r="VPB3236" s="112" t="s">
        <v>0</v>
      </c>
      <c r="VPC3236" s="112" t="s">
        <v>1</v>
      </c>
      <c r="VPD3236" s="112" t="s">
        <v>2</v>
      </c>
      <c r="VPE3236" s="112" t="s">
        <v>3</v>
      </c>
      <c r="VPF3236" s="112" t="s">
        <v>50</v>
      </c>
      <c r="VPG3236" s="112" t="s">
        <v>52</v>
      </c>
      <c r="VPH3236" s="112" t="s">
        <v>13</v>
      </c>
      <c r="VPI3236" s="235" t="s">
        <v>189</v>
      </c>
      <c r="VPJ3236" s="112" t="s">
        <v>0</v>
      </c>
      <c r="VPK3236" s="112" t="s">
        <v>1</v>
      </c>
      <c r="VPL3236" s="112" t="s">
        <v>2</v>
      </c>
      <c r="VPM3236" s="112" t="s">
        <v>3</v>
      </c>
      <c r="VPN3236" s="112" t="s">
        <v>50</v>
      </c>
      <c r="VPO3236" s="112" t="s">
        <v>52</v>
      </c>
      <c r="VPP3236" s="112" t="s">
        <v>13</v>
      </c>
      <c r="VPQ3236" s="235" t="s">
        <v>189</v>
      </c>
      <c r="VPR3236" s="112" t="s">
        <v>0</v>
      </c>
      <c r="VPS3236" s="112" t="s">
        <v>1</v>
      </c>
      <c r="VPT3236" s="112" t="s">
        <v>2</v>
      </c>
      <c r="VPU3236" s="112" t="s">
        <v>3</v>
      </c>
      <c r="VPV3236" s="112" t="s">
        <v>50</v>
      </c>
      <c r="VPW3236" s="112" t="s">
        <v>52</v>
      </c>
      <c r="VPX3236" s="112" t="s">
        <v>13</v>
      </c>
      <c r="VPY3236" s="235" t="s">
        <v>189</v>
      </c>
      <c r="VPZ3236" s="112" t="s">
        <v>0</v>
      </c>
      <c r="VQA3236" s="112" t="s">
        <v>1</v>
      </c>
      <c r="VQB3236" s="112" t="s">
        <v>2</v>
      </c>
      <c r="VQC3236" s="112" t="s">
        <v>3</v>
      </c>
      <c r="VQD3236" s="112" t="s">
        <v>50</v>
      </c>
      <c r="VQE3236" s="112" t="s">
        <v>52</v>
      </c>
      <c r="VQF3236" s="112" t="s">
        <v>13</v>
      </c>
      <c r="VQG3236" s="235" t="s">
        <v>189</v>
      </c>
      <c r="VQH3236" s="112" t="s">
        <v>0</v>
      </c>
      <c r="VQI3236" s="112" t="s">
        <v>1</v>
      </c>
      <c r="VQJ3236" s="112" t="s">
        <v>2</v>
      </c>
      <c r="VQK3236" s="112" t="s">
        <v>3</v>
      </c>
      <c r="VQL3236" s="112" t="s">
        <v>50</v>
      </c>
      <c r="VQM3236" s="112" t="s">
        <v>52</v>
      </c>
      <c r="VQN3236" s="112" t="s">
        <v>13</v>
      </c>
      <c r="VQO3236" s="235" t="s">
        <v>189</v>
      </c>
      <c r="VQP3236" s="112" t="s">
        <v>0</v>
      </c>
      <c r="VQQ3236" s="112" t="s">
        <v>1</v>
      </c>
      <c r="VQR3236" s="112" t="s">
        <v>2</v>
      </c>
      <c r="VQS3236" s="112" t="s">
        <v>3</v>
      </c>
      <c r="VQT3236" s="112" t="s">
        <v>50</v>
      </c>
      <c r="VQU3236" s="112" t="s">
        <v>52</v>
      </c>
      <c r="VQV3236" s="112" t="s">
        <v>13</v>
      </c>
      <c r="VQW3236" s="235" t="s">
        <v>189</v>
      </c>
      <c r="VQX3236" s="112" t="s">
        <v>0</v>
      </c>
      <c r="VQY3236" s="112" t="s">
        <v>1</v>
      </c>
      <c r="VQZ3236" s="112" t="s">
        <v>2</v>
      </c>
      <c r="VRA3236" s="112" t="s">
        <v>3</v>
      </c>
      <c r="VRB3236" s="112" t="s">
        <v>50</v>
      </c>
      <c r="VRC3236" s="112" t="s">
        <v>52</v>
      </c>
      <c r="VRD3236" s="112" t="s">
        <v>13</v>
      </c>
      <c r="VRE3236" s="235" t="s">
        <v>189</v>
      </c>
      <c r="VRF3236" s="112" t="s">
        <v>0</v>
      </c>
      <c r="VRG3236" s="112" t="s">
        <v>1</v>
      </c>
      <c r="VRH3236" s="112" t="s">
        <v>2</v>
      </c>
      <c r="VRI3236" s="112" t="s">
        <v>3</v>
      </c>
      <c r="VRJ3236" s="112" t="s">
        <v>50</v>
      </c>
      <c r="VRK3236" s="112" t="s">
        <v>52</v>
      </c>
      <c r="VRL3236" s="112" t="s">
        <v>13</v>
      </c>
      <c r="VRM3236" s="235" t="s">
        <v>189</v>
      </c>
      <c r="VRN3236" s="112" t="s">
        <v>0</v>
      </c>
      <c r="VRO3236" s="112" t="s">
        <v>1</v>
      </c>
      <c r="VRP3236" s="112" t="s">
        <v>2</v>
      </c>
      <c r="VRQ3236" s="112" t="s">
        <v>3</v>
      </c>
      <c r="VRR3236" s="112" t="s">
        <v>50</v>
      </c>
      <c r="VRS3236" s="112" t="s">
        <v>52</v>
      </c>
      <c r="VRT3236" s="112" t="s">
        <v>13</v>
      </c>
      <c r="VRU3236" s="235" t="s">
        <v>189</v>
      </c>
      <c r="VRV3236" s="112" t="s">
        <v>0</v>
      </c>
      <c r="VRW3236" s="112" t="s">
        <v>1</v>
      </c>
      <c r="VRX3236" s="112" t="s">
        <v>2</v>
      </c>
      <c r="VRY3236" s="112" t="s">
        <v>3</v>
      </c>
      <c r="VRZ3236" s="112" t="s">
        <v>50</v>
      </c>
      <c r="VSA3236" s="112" t="s">
        <v>52</v>
      </c>
      <c r="VSB3236" s="112" t="s">
        <v>13</v>
      </c>
      <c r="VSC3236" s="235" t="s">
        <v>189</v>
      </c>
      <c r="VSD3236" s="112" t="s">
        <v>0</v>
      </c>
      <c r="VSE3236" s="112" t="s">
        <v>1</v>
      </c>
      <c r="VSF3236" s="112" t="s">
        <v>2</v>
      </c>
      <c r="VSG3236" s="112" t="s">
        <v>3</v>
      </c>
      <c r="VSH3236" s="112" t="s">
        <v>50</v>
      </c>
      <c r="VSI3236" s="112" t="s">
        <v>52</v>
      </c>
      <c r="VSJ3236" s="112" t="s">
        <v>13</v>
      </c>
      <c r="VSK3236" s="235" t="s">
        <v>189</v>
      </c>
      <c r="VSL3236" s="112" t="s">
        <v>0</v>
      </c>
      <c r="VSM3236" s="112" t="s">
        <v>1</v>
      </c>
      <c r="VSN3236" s="112" t="s">
        <v>2</v>
      </c>
      <c r="VSO3236" s="112" t="s">
        <v>3</v>
      </c>
      <c r="VSP3236" s="112" t="s">
        <v>50</v>
      </c>
      <c r="VSQ3236" s="112" t="s">
        <v>52</v>
      </c>
      <c r="VSR3236" s="112" t="s">
        <v>13</v>
      </c>
      <c r="VSS3236" s="235" t="s">
        <v>189</v>
      </c>
      <c r="VST3236" s="112" t="s">
        <v>0</v>
      </c>
      <c r="VSU3236" s="112" t="s">
        <v>1</v>
      </c>
      <c r="VSV3236" s="112" t="s">
        <v>2</v>
      </c>
      <c r="VSW3236" s="112" t="s">
        <v>3</v>
      </c>
      <c r="VSX3236" s="112" t="s">
        <v>50</v>
      </c>
      <c r="VSY3236" s="112" t="s">
        <v>52</v>
      </c>
      <c r="VSZ3236" s="112" t="s">
        <v>13</v>
      </c>
      <c r="VTA3236" s="235" t="s">
        <v>189</v>
      </c>
      <c r="VTB3236" s="112" t="s">
        <v>0</v>
      </c>
      <c r="VTC3236" s="112" t="s">
        <v>1</v>
      </c>
      <c r="VTD3236" s="112" t="s">
        <v>2</v>
      </c>
      <c r="VTE3236" s="112" t="s">
        <v>3</v>
      </c>
      <c r="VTF3236" s="112" t="s">
        <v>50</v>
      </c>
      <c r="VTG3236" s="112" t="s">
        <v>52</v>
      </c>
      <c r="VTH3236" s="112" t="s">
        <v>13</v>
      </c>
      <c r="VTI3236" s="235" t="s">
        <v>189</v>
      </c>
      <c r="VTJ3236" s="112" t="s">
        <v>0</v>
      </c>
      <c r="VTK3236" s="112" t="s">
        <v>1</v>
      </c>
      <c r="VTL3236" s="112" t="s">
        <v>2</v>
      </c>
      <c r="VTM3236" s="112" t="s">
        <v>3</v>
      </c>
      <c r="VTN3236" s="112" t="s">
        <v>50</v>
      </c>
      <c r="VTO3236" s="112" t="s">
        <v>52</v>
      </c>
      <c r="VTP3236" s="112" t="s">
        <v>13</v>
      </c>
      <c r="VTQ3236" s="235" t="s">
        <v>189</v>
      </c>
      <c r="VTR3236" s="112" t="s">
        <v>0</v>
      </c>
      <c r="VTS3236" s="112" t="s">
        <v>1</v>
      </c>
      <c r="VTT3236" s="112" t="s">
        <v>2</v>
      </c>
      <c r="VTU3236" s="112" t="s">
        <v>3</v>
      </c>
      <c r="VTV3236" s="112" t="s">
        <v>50</v>
      </c>
      <c r="VTW3236" s="112" t="s">
        <v>52</v>
      </c>
      <c r="VTX3236" s="112" t="s">
        <v>13</v>
      </c>
      <c r="VTY3236" s="235" t="s">
        <v>189</v>
      </c>
      <c r="VTZ3236" s="112" t="s">
        <v>0</v>
      </c>
      <c r="VUA3236" s="112" t="s">
        <v>1</v>
      </c>
      <c r="VUB3236" s="112" t="s">
        <v>2</v>
      </c>
      <c r="VUC3236" s="112" t="s">
        <v>3</v>
      </c>
      <c r="VUD3236" s="112" t="s">
        <v>50</v>
      </c>
      <c r="VUE3236" s="112" t="s">
        <v>52</v>
      </c>
      <c r="VUF3236" s="112" t="s">
        <v>13</v>
      </c>
      <c r="VUG3236" s="235" t="s">
        <v>189</v>
      </c>
      <c r="VUH3236" s="112" t="s">
        <v>0</v>
      </c>
      <c r="VUI3236" s="112" t="s">
        <v>1</v>
      </c>
      <c r="VUJ3236" s="112" t="s">
        <v>2</v>
      </c>
      <c r="VUK3236" s="112" t="s">
        <v>3</v>
      </c>
      <c r="VUL3236" s="112" t="s">
        <v>50</v>
      </c>
      <c r="VUM3236" s="112" t="s">
        <v>52</v>
      </c>
      <c r="VUN3236" s="112" t="s">
        <v>13</v>
      </c>
      <c r="VUO3236" s="235" t="s">
        <v>189</v>
      </c>
      <c r="VUP3236" s="112" t="s">
        <v>0</v>
      </c>
      <c r="VUQ3236" s="112" t="s">
        <v>1</v>
      </c>
      <c r="VUR3236" s="112" t="s">
        <v>2</v>
      </c>
      <c r="VUS3236" s="112" t="s">
        <v>3</v>
      </c>
      <c r="VUT3236" s="112" t="s">
        <v>50</v>
      </c>
      <c r="VUU3236" s="112" t="s">
        <v>52</v>
      </c>
      <c r="VUV3236" s="112" t="s">
        <v>13</v>
      </c>
      <c r="VUW3236" s="235" t="s">
        <v>189</v>
      </c>
      <c r="VUX3236" s="112" t="s">
        <v>0</v>
      </c>
      <c r="VUY3236" s="112" t="s">
        <v>1</v>
      </c>
      <c r="VUZ3236" s="112" t="s">
        <v>2</v>
      </c>
      <c r="VVA3236" s="112" t="s">
        <v>3</v>
      </c>
      <c r="VVB3236" s="112" t="s">
        <v>50</v>
      </c>
      <c r="VVC3236" s="112" t="s">
        <v>52</v>
      </c>
      <c r="VVD3236" s="112" t="s">
        <v>13</v>
      </c>
      <c r="VVE3236" s="235" t="s">
        <v>189</v>
      </c>
      <c r="VVF3236" s="112" t="s">
        <v>0</v>
      </c>
      <c r="VVG3236" s="112" t="s">
        <v>1</v>
      </c>
      <c r="VVH3236" s="112" t="s">
        <v>2</v>
      </c>
      <c r="VVI3236" s="112" t="s">
        <v>3</v>
      </c>
      <c r="VVJ3236" s="112" t="s">
        <v>50</v>
      </c>
      <c r="VVK3236" s="112" t="s">
        <v>52</v>
      </c>
      <c r="VVL3236" s="112" t="s">
        <v>13</v>
      </c>
      <c r="VVM3236" s="235" t="s">
        <v>189</v>
      </c>
      <c r="VVN3236" s="112" t="s">
        <v>0</v>
      </c>
      <c r="VVO3236" s="112" t="s">
        <v>1</v>
      </c>
      <c r="VVP3236" s="112" t="s">
        <v>2</v>
      </c>
      <c r="VVQ3236" s="112" t="s">
        <v>3</v>
      </c>
      <c r="VVR3236" s="112" t="s">
        <v>50</v>
      </c>
      <c r="VVS3236" s="112" t="s">
        <v>52</v>
      </c>
      <c r="VVT3236" s="112" t="s">
        <v>13</v>
      </c>
      <c r="VVU3236" s="235" t="s">
        <v>189</v>
      </c>
      <c r="VVV3236" s="112" t="s">
        <v>0</v>
      </c>
      <c r="VVW3236" s="112" t="s">
        <v>1</v>
      </c>
      <c r="VVX3236" s="112" t="s">
        <v>2</v>
      </c>
      <c r="VVY3236" s="112" t="s">
        <v>3</v>
      </c>
      <c r="VVZ3236" s="112" t="s">
        <v>50</v>
      </c>
      <c r="VWA3236" s="112" t="s">
        <v>52</v>
      </c>
      <c r="VWB3236" s="112" t="s">
        <v>13</v>
      </c>
      <c r="VWC3236" s="235" t="s">
        <v>189</v>
      </c>
      <c r="VWD3236" s="112" t="s">
        <v>0</v>
      </c>
      <c r="VWE3236" s="112" t="s">
        <v>1</v>
      </c>
      <c r="VWF3236" s="112" t="s">
        <v>2</v>
      </c>
      <c r="VWG3236" s="112" t="s">
        <v>3</v>
      </c>
      <c r="VWH3236" s="112" t="s">
        <v>50</v>
      </c>
      <c r="VWI3236" s="112" t="s">
        <v>52</v>
      </c>
      <c r="VWJ3236" s="112" t="s">
        <v>13</v>
      </c>
      <c r="VWK3236" s="235" t="s">
        <v>189</v>
      </c>
      <c r="VWL3236" s="112" t="s">
        <v>0</v>
      </c>
      <c r="VWM3236" s="112" t="s">
        <v>1</v>
      </c>
      <c r="VWN3236" s="112" t="s">
        <v>2</v>
      </c>
      <c r="VWO3236" s="112" t="s">
        <v>3</v>
      </c>
      <c r="VWP3236" s="112" t="s">
        <v>50</v>
      </c>
      <c r="VWQ3236" s="112" t="s">
        <v>52</v>
      </c>
      <c r="VWR3236" s="112" t="s">
        <v>13</v>
      </c>
      <c r="VWS3236" s="235" t="s">
        <v>189</v>
      </c>
      <c r="VWT3236" s="112" t="s">
        <v>0</v>
      </c>
      <c r="VWU3236" s="112" t="s">
        <v>1</v>
      </c>
      <c r="VWV3236" s="112" t="s">
        <v>2</v>
      </c>
      <c r="VWW3236" s="112" t="s">
        <v>3</v>
      </c>
      <c r="VWX3236" s="112" t="s">
        <v>50</v>
      </c>
      <c r="VWY3236" s="112" t="s">
        <v>52</v>
      </c>
      <c r="VWZ3236" s="112" t="s">
        <v>13</v>
      </c>
      <c r="VXA3236" s="235" t="s">
        <v>189</v>
      </c>
      <c r="VXB3236" s="112" t="s">
        <v>0</v>
      </c>
      <c r="VXC3236" s="112" t="s">
        <v>1</v>
      </c>
      <c r="VXD3236" s="112" t="s">
        <v>2</v>
      </c>
      <c r="VXE3236" s="112" t="s">
        <v>3</v>
      </c>
      <c r="VXF3236" s="112" t="s">
        <v>50</v>
      </c>
      <c r="VXG3236" s="112" t="s">
        <v>52</v>
      </c>
      <c r="VXH3236" s="112" t="s">
        <v>13</v>
      </c>
      <c r="VXI3236" s="235" t="s">
        <v>189</v>
      </c>
      <c r="VXJ3236" s="112" t="s">
        <v>0</v>
      </c>
      <c r="VXK3236" s="112" t="s">
        <v>1</v>
      </c>
      <c r="VXL3236" s="112" t="s">
        <v>2</v>
      </c>
      <c r="VXM3236" s="112" t="s">
        <v>3</v>
      </c>
      <c r="VXN3236" s="112" t="s">
        <v>50</v>
      </c>
      <c r="VXO3236" s="112" t="s">
        <v>52</v>
      </c>
      <c r="VXP3236" s="112" t="s">
        <v>13</v>
      </c>
      <c r="VXQ3236" s="235" t="s">
        <v>189</v>
      </c>
      <c r="VXR3236" s="112" t="s">
        <v>0</v>
      </c>
      <c r="VXS3236" s="112" t="s">
        <v>1</v>
      </c>
      <c r="VXT3236" s="112" t="s">
        <v>2</v>
      </c>
      <c r="VXU3236" s="112" t="s">
        <v>3</v>
      </c>
      <c r="VXV3236" s="112" t="s">
        <v>50</v>
      </c>
      <c r="VXW3236" s="112" t="s">
        <v>52</v>
      </c>
      <c r="VXX3236" s="112" t="s">
        <v>13</v>
      </c>
      <c r="VXY3236" s="235" t="s">
        <v>189</v>
      </c>
      <c r="VXZ3236" s="112" t="s">
        <v>0</v>
      </c>
      <c r="VYA3236" s="112" t="s">
        <v>1</v>
      </c>
      <c r="VYB3236" s="112" t="s">
        <v>2</v>
      </c>
      <c r="VYC3236" s="112" t="s">
        <v>3</v>
      </c>
      <c r="VYD3236" s="112" t="s">
        <v>50</v>
      </c>
      <c r="VYE3236" s="112" t="s">
        <v>52</v>
      </c>
      <c r="VYF3236" s="112" t="s">
        <v>13</v>
      </c>
      <c r="VYG3236" s="235" t="s">
        <v>189</v>
      </c>
      <c r="VYH3236" s="112" t="s">
        <v>0</v>
      </c>
      <c r="VYI3236" s="112" t="s">
        <v>1</v>
      </c>
      <c r="VYJ3236" s="112" t="s">
        <v>2</v>
      </c>
      <c r="VYK3236" s="112" t="s">
        <v>3</v>
      </c>
      <c r="VYL3236" s="112" t="s">
        <v>50</v>
      </c>
      <c r="VYM3236" s="112" t="s">
        <v>52</v>
      </c>
      <c r="VYN3236" s="112" t="s">
        <v>13</v>
      </c>
      <c r="VYO3236" s="235" t="s">
        <v>189</v>
      </c>
      <c r="VYP3236" s="112" t="s">
        <v>0</v>
      </c>
      <c r="VYQ3236" s="112" t="s">
        <v>1</v>
      </c>
      <c r="VYR3236" s="112" t="s">
        <v>2</v>
      </c>
      <c r="VYS3236" s="112" t="s">
        <v>3</v>
      </c>
      <c r="VYT3236" s="112" t="s">
        <v>50</v>
      </c>
      <c r="VYU3236" s="112" t="s">
        <v>52</v>
      </c>
      <c r="VYV3236" s="112" t="s">
        <v>13</v>
      </c>
      <c r="VYW3236" s="235" t="s">
        <v>189</v>
      </c>
      <c r="VYX3236" s="112" t="s">
        <v>0</v>
      </c>
      <c r="VYY3236" s="112" t="s">
        <v>1</v>
      </c>
      <c r="VYZ3236" s="112" t="s">
        <v>2</v>
      </c>
      <c r="VZA3236" s="112" t="s">
        <v>3</v>
      </c>
      <c r="VZB3236" s="112" t="s">
        <v>50</v>
      </c>
      <c r="VZC3236" s="112" t="s">
        <v>52</v>
      </c>
      <c r="VZD3236" s="112" t="s">
        <v>13</v>
      </c>
      <c r="VZE3236" s="235" t="s">
        <v>189</v>
      </c>
      <c r="VZF3236" s="112" t="s">
        <v>0</v>
      </c>
      <c r="VZG3236" s="112" t="s">
        <v>1</v>
      </c>
      <c r="VZH3236" s="112" t="s">
        <v>2</v>
      </c>
      <c r="VZI3236" s="112" t="s">
        <v>3</v>
      </c>
      <c r="VZJ3236" s="112" t="s">
        <v>50</v>
      </c>
      <c r="VZK3236" s="112" t="s">
        <v>52</v>
      </c>
      <c r="VZL3236" s="112" t="s">
        <v>13</v>
      </c>
      <c r="VZM3236" s="235" t="s">
        <v>189</v>
      </c>
      <c r="VZN3236" s="112" t="s">
        <v>0</v>
      </c>
      <c r="VZO3236" s="112" t="s">
        <v>1</v>
      </c>
      <c r="VZP3236" s="112" t="s">
        <v>2</v>
      </c>
      <c r="VZQ3236" s="112" t="s">
        <v>3</v>
      </c>
      <c r="VZR3236" s="112" t="s">
        <v>50</v>
      </c>
      <c r="VZS3236" s="112" t="s">
        <v>52</v>
      </c>
      <c r="VZT3236" s="112" t="s">
        <v>13</v>
      </c>
      <c r="VZU3236" s="235" t="s">
        <v>189</v>
      </c>
      <c r="VZV3236" s="112" t="s">
        <v>0</v>
      </c>
      <c r="VZW3236" s="112" t="s">
        <v>1</v>
      </c>
      <c r="VZX3236" s="112" t="s">
        <v>2</v>
      </c>
      <c r="VZY3236" s="112" t="s">
        <v>3</v>
      </c>
      <c r="VZZ3236" s="112" t="s">
        <v>50</v>
      </c>
      <c r="WAA3236" s="112" t="s">
        <v>52</v>
      </c>
      <c r="WAB3236" s="112" t="s">
        <v>13</v>
      </c>
      <c r="WAC3236" s="235" t="s">
        <v>189</v>
      </c>
      <c r="WAD3236" s="112" t="s">
        <v>0</v>
      </c>
      <c r="WAE3236" s="112" t="s">
        <v>1</v>
      </c>
      <c r="WAF3236" s="112" t="s">
        <v>2</v>
      </c>
      <c r="WAG3236" s="112" t="s">
        <v>3</v>
      </c>
      <c r="WAH3236" s="112" t="s">
        <v>50</v>
      </c>
      <c r="WAI3236" s="112" t="s">
        <v>52</v>
      </c>
      <c r="WAJ3236" s="112" t="s">
        <v>13</v>
      </c>
      <c r="WAK3236" s="235" t="s">
        <v>189</v>
      </c>
      <c r="WAL3236" s="112" t="s">
        <v>0</v>
      </c>
      <c r="WAM3236" s="112" t="s">
        <v>1</v>
      </c>
      <c r="WAN3236" s="112" t="s">
        <v>2</v>
      </c>
      <c r="WAO3236" s="112" t="s">
        <v>3</v>
      </c>
      <c r="WAP3236" s="112" t="s">
        <v>50</v>
      </c>
      <c r="WAQ3236" s="112" t="s">
        <v>52</v>
      </c>
      <c r="WAR3236" s="112" t="s">
        <v>13</v>
      </c>
      <c r="WAS3236" s="235" t="s">
        <v>189</v>
      </c>
      <c r="WAT3236" s="112" t="s">
        <v>0</v>
      </c>
      <c r="WAU3236" s="112" t="s">
        <v>1</v>
      </c>
      <c r="WAV3236" s="112" t="s">
        <v>2</v>
      </c>
      <c r="WAW3236" s="112" t="s">
        <v>3</v>
      </c>
      <c r="WAX3236" s="112" t="s">
        <v>50</v>
      </c>
      <c r="WAY3236" s="112" t="s">
        <v>52</v>
      </c>
      <c r="WAZ3236" s="112" t="s">
        <v>13</v>
      </c>
      <c r="WBA3236" s="235" t="s">
        <v>189</v>
      </c>
      <c r="WBB3236" s="112" t="s">
        <v>0</v>
      </c>
      <c r="WBC3236" s="112" t="s">
        <v>1</v>
      </c>
      <c r="WBD3236" s="112" t="s">
        <v>2</v>
      </c>
      <c r="WBE3236" s="112" t="s">
        <v>3</v>
      </c>
      <c r="WBF3236" s="112" t="s">
        <v>50</v>
      </c>
      <c r="WBG3236" s="112" t="s">
        <v>52</v>
      </c>
      <c r="WBH3236" s="112" t="s">
        <v>13</v>
      </c>
      <c r="WBI3236" s="235" t="s">
        <v>189</v>
      </c>
      <c r="WBJ3236" s="112" t="s">
        <v>0</v>
      </c>
      <c r="WBK3236" s="112" t="s">
        <v>1</v>
      </c>
      <c r="WBL3236" s="112" t="s">
        <v>2</v>
      </c>
      <c r="WBM3236" s="112" t="s">
        <v>3</v>
      </c>
      <c r="WBN3236" s="112" t="s">
        <v>50</v>
      </c>
      <c r="WBO3236" s="112" t="s">
        <v>52</v>
      </c>
      <c r="WBP3236" s="112" t="s">
        <v>13</v>
      </c>
      <c r="WBQ3236" s="235" t="s">
        <v>189</v>
      </c>
      <c r="WBR3236" s="112" t="s">
        <v>0</v>
      </c>
      <c r="WBS3236" s="112" t="s">
        <v>1</v>
      </c>
      <c r="WBT3236" s="112" t="s">
        <v>2</v>
      </c>
      <c r="WBU3236" s="112" t="s">
        <v>3</v>
      </c>
      <c r="WBV3236" s="112" t="s">
        <v>50</v>
      </c>
      <c r="WBW3236" s="112" t="s">
        <v>52</v>
      </c>
      <c r="WBX3236" s="112" t="s">
        <v>13</v>
      </c>
      <c r="WBY3236" s="235" t="s">
        <v>189</v>
      </c>
      <c r="WBZ3236" s="112" t="s">
        <v>0</v>
      </c>
      <c r="WCA3236" s="112" t="s">
        <v>1</v>
      </c>
      <c r="WCB3236" s="112" t="s">
        <v>2</v>
      </c>
      <c r="WCC3236" s="112" t="s">
        <v>3</v>
      </c>
      <c r="WCD3236" s="112" t="s">
        <v>50</v>
      </c>
      <c r="WCE3236" s="112" t="s">
        <v>52</v>
      </c>
      <c r="WCF3236" s="112" t="s">
        <v>13</v>
      </c>
      <c r="WCG3236" s="235" t="s">
        <v>189</v>
      </c>
      <c r="WCH3236" s="112" t="s">
        <v>0</v>
      </c>
      <c r="WCI3236" s="112" t="s">
        <v>1</v>
      </c>
      <c r="WCJ3236" s="112" t="s">
        <v>2</v>
      </c>
      <c r="WCK3236" s="112" t="s">
        <v>3</v>
      </c>
      <c r="WCL3236" s="112" t="s">
        <v>50</v>
      </c>
      <c r="WCM3236" s="112" t="s">
        <v>52</v>
      </c>
      <c r="WCN3236" s="112" t="s">
        <v>13</v>
      </c>
      <c r="WCO3236" s="235" t="s">
        <v>189</v>
      </c>
      <c r="WCP3236" s="112" t="s">
        <v>0</v>
      </c>
      <c r="WCQ3236" s="112" t="s">
        <v>1</v>
      </c>
      <c r="WCR3236" s="112" t="s">
        <v>2</v>
      </c>
      <c r="WCS3236" s="112" t="s">
        <v>3</v>
      </c>
      <c r="WCT3236" s="112" t="s">
        <v>50</v>
      </c>
      <c r="WCU3236" s="112" t="s">
        <v>52</v>
      </c>
      <c r="WCV3236" s="112" t="s">
        <v>13</v>
      </c>
      <c r="WCW3236" s="235" t="s">
        <v>189</v>
      </c>
      <c r="WCX3236" s="112" t="s">
        <v>0</v>
      </c>
      <c r="WCY3236" s="112" t="s">
        <v>1</v>
      </c>
      <c r="WCZ3236" s="112" t="s">
        <v>2</v>
      </c>
      <c r="WDA3236" s="112" t="s">
        <v>3</v>
      </c>
      <c r="WDB3236" s="112" t="s">
        <v>50</v>
      </c>
      <c r="WDC3236" s="112" t="s">
        <v>52</v>
      </c>
      <c r="WDD3236" s="112" t="s">
        <v>13</v>
      </c>
      <c r="WDE3236" s="235" t="s">
        <v>189</v>
      </c>
      <c r="WDF3236" s="112" t="s">
        <v>0</v>
      </c>
      <c r="WDG3236" s="112" t="s">
        <v>1</v>
      </c>
      <c r="WDH3236" s="112" t="s">
        <v>2</v>
      </c>
      <c r="WDI3236" s="112" t="s">
        <v>3</v>
      </c>
      <c r="WDJ3236" s="112" t="s">
        <v>50</v>
      </c>
      <c r="WDK3236" s="112" t="s">
        <v>52</v>
      </c>
      <c r="WDL3236" s="112" t="s">
        <v>13</v>
      </c>
      <c r="WDM3236" s="235" t="s">
        <v>189</v>
      </c>
      <c r="WDN3236" s="112" t="s">
        <v>0</v>
      </c>
      <c r="WDO3236" s="112" t="s">
        <v>1</v>
      </c>
      <c r="WDP3236" s="112" t="s">
        <v>2</v>
      </c>
      <c r="WDQ3236" s="112" t="s">
        <v>3</v>
      </c>
      <c r="WDR3236" s="112" t="s">
        <v>50</v>
      </c>
      <c r="WDS3236" s="112" t="s">
        <v>52</v>
      </c>
      <c r="WDT3236" s="112" t="s">
        <v>13</v>
      </c>
      <c r="WDU3236" s="235" t="s">
        <v>189</v>
      </c>
      <c r="WDV3236" s="112" t="s">
        <v>0</v>
      </c>
      <c r="WDW3236" s="112" t="s">
        <v>1</v>
      </c>
      <c r="WDX3236" s="112" t="s">
        <v>2</v>
      </c>
      <c r="WDY3236" s="112" t="s">
        <v>3</v>
      </c>
      <c r="WDZ3236" s="112" t="s">
        <v>50</v>
      </c>
      <c r="WEA3236" s="112" t="s">
        <v>52</v>
      </c>
      <c r="WEB3236" s="112" t="s">
        <v>13</v>
      </c>
      <c r="WEC3236" s="235" t="s">
        <v>189</v>
      </c>
      <c r="WED3236" s="112" t="s">
        <v>0</v>
      </c>
      <c r="WEE3236" s="112" t="s">
        <v>1</v>
      </c>
      <c r="WEF3236" s="112" t="s">
        <v>2</v>
      </c>
      <c r="WEG3236" s="112" t="s">
        <v>3</v>
      </c>
      <c r="WEH3236" s="112" t="s">
        <v>50</v>
      </c>
      <c r="WEI3236" s="112" t="s">
        <v>52</v>
      </c>
      <c r="WEJ3236" s="112" t="s">
        <v>13</v>
      </c>
      <c r="WEK3236" s="235" t="s">
        <v>189</v>
      </c>
      <c r="WEL3236" s="112" t="s">
        <v>0</v>
      </c>
      <c r="WEM3236" s="112" t="s">
        <v>1</v>
      </c>
      <c r="WEN3236" s="112" t="s">
        <v>2</v>
      </c>
      <c r="WEO3236" s="112" t="s">
        <v>3</v>
      </c>
      <c r="WEP3236" s="112" t="s">
        <v>50</v>
      </c>
      <c r="WEQ3236" s="112" t="s">
        <v>52</v>
      </c>
      <c r="WER3236" s="112" t="s">
        <v>13</v>
      </c>
      <c r="WES3236" s="235" t="s">
        <v>189</v>
      </c>
      <c r="WET3236" s="112" t="s">
        <v>0</v>
      </c>
      <c r="WEU3236" s="112" t="s">
        <v>1</v>
      </c>
      <c r="WEV3236" s="112" t="s">
        <v>2</v>
      </c>
      <c r="WEW3236" s="112" t="s">
        <v>3</v>
      </c>
      <c r="WEX3236" s="112" t="s">
        <v>50</v>
      </c>
      <c r="WEY3236" s="112" t="s">
        <v>52</v>
      </c>
      <c r="WEZ3236" s="112" t="s">
        <v>13</v>
      </c>
      <c r="WFA3236" s="235" t="s">
        <v>189</v>
      </c>
      <c r="WFB3236" s="112" t="s">
        <v>0</v>
      </c>
      <c r="WFC3236" s="112" t="s">
        <v>1</v>
      </c>
      <c r="WFD3236" s="112" t="s">
        <v>2</v>
      </c>
      <c r="WFE3236" s="112" t="s">
        <v>3</v>
      </c>
      <c r="WFF3236" s="112" t="s">
        <v>50</v>
      </c>
      <c r="WFG3236" s="112" t="s">
        <v>52</v>
      </c>
      <c r="WFH3236" s="112" t="s">
        <v>13</v>
      </c>
      <c r="WFI3236" s="235" t="s">
        <v>189</v>
      </c>
      <c r="WFJ3236" s="112" t="s">
        <v>0</v>
      </c>
      <c r="WFK3236" s="112" t="s">
        <v>1</v>
      </c>
      <c r="WFL3236" s="112" t="s">
        <v>2</v>
      </c>
      <c r="WFM3236" s="112" t="s">
        <v>3</v>
      </c>
      <c r="WFN3236" s="112" t="s">
        <v>50</v>
      </c>
      <c r="WFO3236" s="112" t="s">
        <v>52</v>
      </c>
      <c r="WFP3236" s="112" t="s">
        <v>13</v>
      </c>
      <c r="WFQ3236" s="235" t="s">
        <v>189</v>
      </c>
      <c r="WFR3236" s="112" t="s">
        <v>0</v>
      </c>
      <c r="WFS3236" s="112" t="s">
        <v>1</v>
      </c>
      <c r="WFT3236" s="112" t="s">
        <v>2</v>
      </c>
      <c r="WFU3236" s="112" t="s">
        <v>3</v>
      </c>
      <c r="WFV3236" s="112" t="s">
        <v>50</v>
      </c>
      <c r="WFW3236" s="112" t="s">
        <v>52</v>
      </c>
      <c r="WFX3236" s="112" t="s">
        <v>13</v>
      </c>
      <c r="WFY3236" s="235" t="s">
        <v>189</v>
      </c>
      <c r="WFZ3236" s="112" t="s">
        <v>0</v>
      </c>
      <c r="WGA3236" s="112" t="s">
        <v>1</v>
      </c>
      <c r="WGB3236" s="112" t="s">
        <v>2</v>
      </c>
      <c r="WGC3236" s="112" t="s">
        <v>3</v>
      </c>
      <c r="WGD3236" s="112" t="s">
        <v>50</v>
      </c>
      <c r="WGE3236" s="112" t="s">
        <v>52</v>
      </c>
      <c r="WGF3236" s="112" t="s">
        <v>13</v>
      </c>
      <c r="WGG3236" s="235" t="s">
        <v>189</v>
      </c>
      <c r="WGH3236" s="112" t="s">
        <v>0</v>
      </c>
      <c r="WGI3236" s="112" t="s">
        <v>1</v>
      </c>
      <c r="WGJ3236" s="112" t="s">
        <v>2</v>
      </c>
      <c r="WGK3236" s="112" t="s">
        <v>3</v>
      </c>
      <c r="WGL3236" s="112" t="s">
        <v>50</v>
      </c>
      <c r="WGM3236" s="112" t="s">
        <v>52</v>
      </c>
      <c r="WGN3236" s="112" t="s">
        <v>13</v>
      </c>
      <c r="WGO3236" s="235" t="s">
        <v>189</v>
      </c>
      <c r="WGP3236" s="112" t="s">
        <v>0</v>
      </c>
      <c r="WGQ3236" s="112" t="s">
        <v>1</v>
      </c>
      <c r="WGR3236" s="112" t="s">
        <v>2</v>
      </c>
      <c r="WGS3236" s="112" t="s">
        <v>3</v>
      </c>
      <c r="WGT3236" s="112" t="s">
        <v>50</v>
      </c>
      <c r="WGU3236" s="112" t="s">
        <v>52</v>
      </c>
      <c r="WGV3236" s="112" t="s">
        <v>13</v>
      </c>
      <c r="WGW3236" s="235" t="s">
        <v>189</v>
      </c>
      <c r="WGX3236" s="112" t="s">
        <v>0</v>
      </c>
      <c r="WGY3236" s="112" t="s">
        <v>1</v>
      </c>
      <c r="WGZ3236" s="112" t="s">
        <v>2</v>
      </c>
      <c r="WHA3236" s="112" t="s">
        <v>3</v>
      </c>
      <c r="WHB3236" s="112" t="s">
        <v>50</v>
      </c>
      <c r="WHC3236" s="112" t="s">
        <v>52</v>
      </c>
      <c r="WHD3236" s="112" t="s">
        <v>13</v>
      </c>
      <c r="WHE3236" s="235" t="s">
        <v>189</v>
      </c>
      <c r="WHF3236" s="112" t="s">
        <v>0</v>
      </c>
      <c r="WHG3236" s="112" t="s">
        <v>1</v>
      </c>
      <c r="WHH3236" s="112" t="s">
        <v>2</v>
      </c>
      <c r="WHI3236" s="112" t="s">
        <v>3</v>
      </c>
      <c r="WHJ3236" s="112" t="s">
        <v>50</v>
      </c>
      <c r="WHK3236" s="112" t="s">
        <v>52</v>
      </c>
      <c r="WHL3236" s="112" t="s">
        <v>13</v>
      </c>
      <c r="WHM3236" s="235" t="s">
        <v>189</v>
      </c>
      <c r="WHN3236" s="112" t="s">
        <v>0</v>
      </c>
      <c r="WHO3236" s="112" t="s">
        <v>1</v>
      </c>
      <c r="WHP3236" s="112" t="s">
        <v>2</v>
      </c>
      <c r="WHQ3236" s="112" t="s">
        <v>3</v>
      </c>
      <c r="WHR3236" s="112" t="s">
        <v>50</v>
      </c>
      <c r="WHS3236" s="112" t="s">
        <v>52</v>
      </c>
      <c r="WHT3236" s="112" t="s">
        <v>13</v>
      </c>
      <c r="WHU3236" s="235" t="s">
        <v>189</v>
      </c>
      <c r="WHV3236" s="112" t="s">
        <v>0</v>
      </c>
      <c r="WHW3236" s="112" t="s">
        <v>1</v>
      </c>
      <c r="WHX3236" s="112" t="s">
        <v>2</v>
      </c>
      <c r="WHY3236" s="112" t="s">
        <v>3</v>
      </c>
      <c r="WHZ3236" s="112" t="s">
        <v>50</v>
      </c>
      <c r="WIA3236" s="112" t="s">
        <v>52</v>
      </c>
      <c r="WIB3236" s="112" t="s">
        <v>13</v>
      </c>
      <c r="WIC3236" s="235" t="s">
        <v>189</v>
      </c>
      <c r="WID3236" s="112" t="s">
        <v>0</v>
      </c>
      <c r="WIE3236" s="112" t="s">
        <v>1</v>
      </c>
      <c r="WIF3236" s="112" t="s">
        <v>2</v>
      </c>
      <c r="WIG3236" s="112" t="s">
        <v>3</v>
      </c>
      <c r="WIH3236" s="112" t="s">
        <v>50</v>
      </c>
      <c r="WII3236" s="112" t="s">
        <v>52</v>
      </c>
      <c r="WIJ3236" s="112" t="s">
        <v>13</v>
      </c>
      <c r="WIK3236" s="235" t="s">
        <v>189</v>
      </c>
      <c r="WIL3236" s="112" t="s">
        <v>0</v>
      </c>
      <c r="WIM3236" s="112" t="s">
        <v>1</v>
      </c>
      <c r="WIN3236" s="112" t="s">
        <v>2</v>
      </c>
      <c r="WIO3236" s="112" t="s">
        <v>3</v>
      </c>
      <c r="WIP3236" s="112" t="s">
        <v>50</v>
      </c>
      <c r="WIQ3236" s="112" t="s">
        <v>52</v>
      </c>
      <c r="WIR3236" s="112" t="s">
        <v>13</v>
      </c>
      <c r="WIS3236" s="235" t="s">
        <v>189</v>
      </c>
      <c r="WIT3236" s="112" t="s">
        <v>0</v>
      </c>
      <c r="WIU3236" s="112" t="s">
        <v>1</v>
      </c>
      <c r="WIV3236" s="112" t="s">
        <v>2</v>
      </c>
      <c r="WIW3236" s="112" t="s">
        <v>3</v>
      </c>
      <c r="WIX3236" s="112" t="s">
        <v>50</v>
      </c>
      <c r="WIY3236" s="112" t="s">
        <v>52</v>
      </c>
      <c r="WIZ3236" s="112" t="s">
        <v>13</v>
      </c>
      <c r="WJA3236" s="235" t="s">
        <v>189</v>
      </c>
      <c r="WJB3236" s="112" t="s">
        <v>0</v>
      </c>
      <c r="WJC3236" s="112" t="s">
        <v>1</v>
      </c>
      <c r="WJD3236" s="112" t="s">
        <v>2</v>
      </c>
      <c r="WJE3236" s="112" t="s">
        <v>3</v>
      </c>
      <c r="WJF3236" s="112" t="s">
        <v>50</v>
      </c>
      <c r="WJG3236" s="112" t="s">
        <v>52</v>
      </c>
      <c r="WJH3236" s="112" t="s">
        <v>13</v>
      </c>
      <c r="WJI3236" s="235" t="s">
        <v>189</v>
      </c>
      <c r="WJJ3236" s="112" t="s">
        <v>0</v>
      </c>
      <c r="WJK3236" s="112" t="s">
        <v>1</v>
      </c>
      <c r="WJL3236" s="112" t="s">
        <v>2</v>
      </c>
      <c r="WJM3236" s="112" t="s">
        <v>3</v>
      </c>
      <c r="WJN3236" s="112" t="s">
        <v>50</v>
      </c>
      <c r="WJO3236" s="112" t="s">
        <v>52</v>
      </c>
      <c r="WJP3236" s="112" t="s">
        <v>13</v>
      </c>
      <c r="WJQ3236" s="235" t="s">
        <v>189</v>
      </c>
      <c r="WJR3236" s="112" t="s">
        <v>0</v>
      </c>
      <c r="WJS3236" s="112" t="s">
        <v>1</v>
      </c>
      <c r="WJT3236" s="112" t="s">
        <v>2</v>
      </c>
      <c r="WJU3236" s="112" t="s">
        <v>3</v>
      </c>
      <c r="WJV3236" s="112" t="s">
        <v>50</v>
      </c>
      <c r="WJW3236" s="112" t="s">
        <v>52</v>
      </c>
      <c r="WJX3236" s="112" t="s">
        <v>13</v>
      </c>
      <c r="WJY3236" s="235" t="s">
        <v>189</v>
      </c>
      <c r="WJZ3236" s="112" t="s">
        <v>0</v>
      </c>
      <c r="WKA3236" s="112" t="s">
        <v>1</v>
      </c>
      <c r="WKB3236" s="112" t="s">
        <v>2</v>
      </c>
      <c r="WKC3236" s="112" t="s">
        <v>3</v>
      </c>
      <c r="WKD3236" s="112" t="s">
        <v>50</v>
      </c>
      <c r="WKE3236" s="112" t="s">
        <v>52</v>
      </c>
      <c r="WKF3236" s="112" t="s">
        <v>13</v>
      </c>
      <c r="WKG3236" s="235" t="s">
        <v>189</v>
      </c>
      <c r="WKH3236" s="112" t="s">
        <v>0</v>
      </c>
      <c r="WKI3236" s="112" t="s">
        <v>1</v>
      </c>
      <c r="WKJ3236" s="112" t="s">
        <v>2</v>
      </c>
      <c r="WKK3236" s="112" t="s">
        <v>3</v>
      </c>
      <c r="WKL3236" s="112" t="s">
        <v>50</v>
      </c>
      <c r="WKM3236" s="112" t="s">
        <v>52</v>
      </c>
      <c r="WKN3236" s="112" t="s">
        <v>13</v>
      </c>
      <c r="WKO3236" s="235" t="s">
        <v>189</v>
      </c>
      <c r="WKP3236" s="112" t="s">
        <v>0</v>
      </c>
      <c r="WKQ3236" s="112" t="s">
        <v>1</v>
      </c>
      <c r="WKR3236" s="112" t="s">
        <v>2</v>
      </c>
      <c r="WKS3236" s="112" t="s">
        <v>3</v>
      </c>
      <c r="WKT3236" s="112" t="s">
        <v>50</v>
      </c>
      <c r="WKU3236" s="112" t="s">
        <v>52</v>
      </c>
      <c r="WKV3236" s="112" t="s">
        <v>13</v>
      </c>
      <c r="WKW3236" s="235" t="s">
        <v>189</v>
      </c>
      <c r="WKX3236" s="112" t="s">
        <v>0</v>
      </c>
      <c r="WKY3236" s="112" t="s">
        <v>1</v>
      </c>
      <c r="WKZ3236" s="112" t="s">
        <v>2</v>
      </c>
      <c r="WLA3236" s="112" t="s">
        <v>3</v>
      </c>
      <c r="WLB3236" s="112" t="s">
        <v>50</v>
      </c>
      <c r="WLC3236" s="112" t="s">
        <v>52</v>
      </c>
      <c r="WLD3236" s="112" t="s">
        <v>13</v>
      </c>
      <c r="WLE3236" s="235" t="s">
        <v>189</v>
      </c>
      <c r="WLF3236" s="112" t="s">
        <v>0</v>
      </c>
      <c r="WLG3236" s="112" t="s">
        <v>1</v>
      </c>
      <c r="WLH3236" s="112" t="s">
        <v>2</v>
      </c>
      <c r="WLI3236" s="112" t="s">
        <v>3</v>
      </c>
      <c r="WLJ3236" s="112" t="s">
        <v>50</v>
      </c>
      <c r="WLK3236" s="112" t="s">
        <v>52</v>
      </c>
      <c r="WLL3236" s="112" t="s">
        <v>13</v>
      </c>
      <c r="WLM3236" s="235" t="s">
        <v>189</v>
      </c>
      <c r="WLN3236" s="112" t="s">
        <v>0</v>
      </c>
      <c r="WLO3236" s="112" t="s">
        <v>1</v>
      </c>
      <c r="WLP3236" s="112" t="s">
        <v>2</v>
      </c>
      <c r="WLQ3236" s="112" t="s">
        <v>3</v>
      </c>
      <c r="WLR3236" s="112" t="s">
        <v>50</v>
      </c>
      <c r="WLS3236" s="112" t="s">
        <v>52</v>
      </c>
      <c r="WLT3236" s="112" t="s">
        <v>13</v>
      </c>
      <c r="WLU3236" s="235" t="s">
        <v>189</v>
      </c>
      <c r="WLV3236" s="112" t="s">
        <v>0</v>
      </c>
      <c r="WLW3236" s="112" t="s">
        <v>1</v>
      </c>
      <c r="WLX3236" s="112" t="s">
        <v>2</v>
      </c>
      <c r="WLY3236" s="112" t="s">
        <v>3</v>
      </c>
      <c r="WLZ3236" s="112" t="s">
        <v>50</v>
      </c>
      <c r="WMA3236" s="112" t="s">
        <v>52</v>
      </c>
      <c r="WMB3236" s="112" t="s">
        <v>13</v>
      </c>
      <c r="WMC3236" s="235" t="s">
        <v>189</v>
      </c>
      <c r="WMD3236" s="112" t="s">
        <v>0</v>
      </c>
      <c r="WME3236" s="112" t="s">
        <v>1</v>
      </c>
      <c r="WMF3236" s="112" t="s">
        <v>2</v>
      </c>
      <c r="WMG3236" s="112" t="s">
        <v>3</v>
      </c>
      <c r="WMH3236" s="112" t="s">
        <v>50</v>
      </c>
      <c r="WMI3236" s="112" t="s">
        <v>52</v>
      </c>
      <c r="WMJ3236" s="112" t="s">
        <v>13</v>
      </c>
      <c r="WMK3236" s="235" t="s">
        <v>189</v>
      </c>
      <c r="WML3236" s="112" t="s">
        <v>0</v>
      </c>
      <c r="WMM3236" s="112" t="s">
        <v>1</v>
      </c>
      <c r="WMN3236" s="112" t="s">
        <v>2</v>
      </c>
      <c r="WMO3236" s="112" t="s">
        <v>3</v>
      </c>
      <c r="WMP3236" s="112" t="s">
        <v>50</v>
      </c>
      <c r="WMQ3236" s="112" t="s">
        <v>52</v>
      </c>
      <c r="WMR3236" s="112" t="s">
        <v>13</v>
      </c>
      <c r="WMS3236" s="235" t="s">
        <v>189</v>
      </c>
      <c r="WMT3236" s="112" t="s">
        <v>0</v>
      </c>
      <c r="WMU3236" s="112" t="s">
        <v>1</v>
      </c>
      <c r="WMV3236" s="112" t="s">
        <v>2</v>
      </c>
      <c r="WMW3236" s="112" t="s">
        <v>3</v>
      </c>
      <c r="WMX3236" s="112" t="s">
        <v>50</v>
      </c>
      <c r="WMY3236" s="112" t="s">
        <v>52</v>
      </c>
      <c r="WMZ3236" s="112" t="s">
        <v>13</v>
      </c>
      <c r="WNA3236" s="235" t="s">
        <v>189</v>
      </c>
      <c r="WNB3236" s="112" t="s">
        <v>0</v>
      </c>
      <c r="WNC3236" s="112" t="s">
        <v>1</v>
      </c>
      <c r="WND3236" s="112" t="s">
        <v>2</v>
      </c>
      <c r="WNE3236" s="112" t="s">
        <v>3</v>
      </c>
      <c r="WNF3236" s="112" t="s">
        <v>50</v>
      </c>
      <c r="WNG3236" s="112" t="s">
        <v>52</v>
      </c>
      <c r="WNH3236" s="112" t="s">
        <v>13</v>
      </c>
      <c r="WNI3236" s="235" t="s">
        <v>189</v>
      </c>
      <c r="WNJ3236" s="112" t="s">
        <v>0</v>
      </c>
      <c r="WNK3236" s="112" t="s">
        <v>1</v>
      </c>
      <c r="WNL3236" s="112" t="s">
        <v>2</v>
      </c>
      <c r="WNM3236" s="112" t="s">
        <v>3</v>
      </c>
      <c r="WNN3236" s="112" t="s">
        <v>50</v>
      </c>
      <c r="WNO3236" s="112" t="s">
        <v>52</v>
      </c>
      <c r="WNP3236" s="112" t="s">
        <v>13</v>
      </c>
      <c r="WNQ3236" s="235" t="s">
        <v>189</v>
      </c>
      <c r="WNR3236" s="112" t="s">
        <v>0</v>
      </c>
      <c r="WNS3236" s="112" t="s">
        <v>1</v>
      </c>
      <c r="WNT3236" s="112" t="s">
        <v>2</v>
      </c>
      <c r="WNU3236" s="112" t="s">
        <v>3</v>
      </c>
      <c r="WNV3236" s="112" t="s">
        <v>50</v>
      </c>
      <c r="WNW3236" s="112" t="s">
        <v>52</v>
      </c>
      <c r="WNX3236" s="112" t="s">
        <v>13</v>
      </c>
      <c r="WNY3236" s="235" t="s">
        <v>189</v>
      </c>
      <c r="WNZ3236" s="112" t="s">
        <v>0</v>
      </c>
      <c r="WOA3236" s="112" t="s">
        <v>1</v>
      </c>
      <c r="WOB3236" s="112" t="s">
        <v>2</v>
      </c>
      <c r="WOC3236" s="112" t="s">
        <v>3</v>
      </c>
      <c r="WOD3236" s="112" t="s">
        <v>50</v>
      </c>
      <c r="WOE3236" s="112" t="s">
        <v>52</v>
      </c>
      <c r="WOF3236" s="112" t="s">
        <v>13</v>
      </c>
      <c r="WOG3236" s="235" t="s">
        <v>189</v>
      </c>
      <c r="WOH3236" s="112" t="s">
        <v>0</v>
      </c>
      <c r="WOI3236" s="112" t="s">
        <v>1</v>
      </c>
      <c r="WOJ3236" s="112" t="s">
        <v>2</v>
      </c>
      <c r="WOK3236" s="112" t="s">
        <v>3</v>
      </c>
      <c r="WOL3236" s="112" t="s">
        <v>50</v>
      </c>
      <c r="WOM3236" s="112" t="s">
        <v>52</v>
      </c>
      <c r="WON3236" s="112" t="s">
        <v>13</v>
      </c>
      <c r="WOO3236" s="235" t="s">
        <v>189</v>
      </c>
      <c r="WOP3236" s="112" t="s">
        <v>0</v>
      </c>
      <c r="WOQ3236" s="112" t="s">
        <v>1</v>
      </c>
      <c r="WOR3236" s="112" t="s">
        <v>2</v>
      </c>
      <c r="WOS3236" s="112" t="s">
        <v>3</v>
      </c>
      <c r="WOT3236" s="112" t="s">
        <v>50</v>
      </c>
      <c r="WOU3236" s="112" t="s">
        <v>52</v>
      </c>
      <c r="WOV3236" s="112" t="s">
        <v>13</v>
      </c>
      <c r="WOW3236" s="235" t="s">
        <v>189</v>
      </c>
      <c r="WOX3236" s="112" t="s">
        <v>0</v>
      </c>
      <c r="WOY3236" s="112" t="s">
        <v>1</v>
      </c>
      <c r="WOZ3236" s="112" t="s">
        <v>2</v>
      </c>
      <c r="WPA3236" s="112" t="s">
        <v>3</v>
      </c>
      <c r="WPB3236" s="112" t="s">
        <v>50</v>
      </c>
      <c r="WPC3236" s="112" t="s">
        <v>52</v>
      </c>
      <c r="WPD3236" s="112" t="s">
        <v>13</v>
      </c>
      <c r="WPE3236" s="235" t="s">
        <v>189</v>
      </c>
      <c r="WPF3236" s="112" t="s">
        <v>0</v>
      </c>
      <c r="WPG3236" s="112" t="s">
        <v>1</v>
      </c>
      <c r="WPH3236" s="112" t="s">
        <v>2</v>
      </c>
      <c r="WPI3236" s="112" t="s">
        <v>3</v>
      </c>
      <c r="WPJ3236" s="112" t="s">
        <v>50</v>
      </c>
      <c r="WPK3236" s="112" t="s">
        <v>52</v>
      </c>
      <c r="WPL3236" s="112" t="s">
        <v>13</v>
      </c>
      <c r="WPM3236" s="235" t="s">
        <v>189</v>
      </c>
      <c r="WPN3236" s="112" t="s">
        <v>0</v>
      </c>
      <c r="WPO3236" s="112" t="s">
        <v>1</v>
      </c>
      <c r="WPP3236" s="112" t="s">
        <v>2</v>
      </c>
      <c r="WPQ3236" s="112" t="s">
        <v>3</v>
      </c>
      <c r="WPR3236" s="112" t="s">
        <v>50</v>
      </c>
      <c r="WPS3236" s="112" t="s">
        <v>52</v>
      </c>
      <c r="WPT3236" s="112" t="s">
        <v>13</v>
      </c>
      <c r="WPU3236" s="235" t="s">
        <v>189</v>
      </c>
      <c r="WPV3236" s="112" t="s">
        <v>0</v>
      </c>
      <c r="WPW3236" s="112" t="s">
        <v>1</v>
      </c>
      <c r="WPX3236" s="112" t="s">
        <v>2</v>
      </c>
      <c r="WPY3236" s="112" t="s">
        <v>3</v>
      </c>
      <c r="WPZ3236" s="112" t="s">
        <v>50</v>
      </c>
      <c r="WQA3236" s="112" t="s">
        <v>52</v>
      </c>
      <c r="WQB3236" s="112" t="s">
        <v>13</v>
      </c>
      <c r="WQC3236" s="235" t="s">
        <v>189</v>
      </c>
      <c r="WQD3236" s="112" t="s">
        <v>0</v>
      </c>
      <c r="WQE3236" s="112" t="s">
        <v>1</v>
      </c>
      <c r="WQF3236" s="112" t="s">
        <v>2</v>
      </c>
      <c r="WQG3236" s="112" t="s">
        <v>3</v>
      </c>
      <c r="WQH3236" s="112" t="s">
        <v>50</v>
      </c>
      <c r="WQI3236" s="112" t="s">
        <v>52</v>
      </c>
      <c r="WQJ3236" s="112" t="s">
        <v>13</v>
      </c>
      <c r="WQK3236" s="235" t="s">
        <v>189</v>
      </c>
      <c r="WQL3236" s="112" t="s">
        <v>0</v>
      </c>
      <c r="WQM3236" s="112" t="s">
        <v>1</v>
      </c>
      <c r="WQN3236" s="112" t="s">
        <v>2</v>
      </c>
      <c r="WQO3236" s="112" t="s">
        <v>3</v>
      </c>
      <c r="WQP3236" s="112" t="s">
        <v>50</v>
      </c>
      <c r="WQQ3236" s="112" t="s">
        <v>52</v>
      </c>
      <c r="WQR3236" s="112" t="s">
        <v>13</v>
      </c>
      <c r="WQS3236" s="235" t="s">
        <v>189</v>
      </c>
      <c r="WQT3236" s="112" t="s">
        <v>0</v>
      </c>
      <c r="WQU3236" s="112" t="s">
        <v>1</v>
      </c>
      <c r="WQV3236" s="112" t="s">
        <v>2</v>
      </c>
      <c r="WQW3236" s="112" t="s">
        <v>3</v>
      </c>
      <c r="WQX3236" s="112" t="s">
        <v>50</v>
      </c>
      <c r="WQY3236" s="112" t="s">
        <v>52</v>
      </c>
      <c r="WQZ3236" s="112" t="s">
        <v>13</v>
      </c>
      <c r="WRA3236" s="235" t="s">
        <v>189</v>
      </c>
      <c r="WRB3236" s="112" t="s">
        <v>0</v>
      </c>
      <c r="WRC3236" s="112" t="s">
        <v>1</v>
      </c>
      <c r="WRD3236" s="112" t="s">
        <v>2</v>
      </c>
      <c r="WRE3236" s="112" t="s">
        <v>3</v>
      </c>
      <c r="WRF3236" s="112" t="s">
        <v>50</v>
      </c>
      <c r="WRG3236" s="112" t="s">
        <v>52</v>
      </c>
      <c r="WRH3236" s="112" t="s">
        <v>13</v>
      </c>
      <c r="WRI3236" s="235" t="s">
        <v>189</v>
      </c>
      <c r="WRJ3236" s="112" t="s">
        <v>0</v>
      </c>
      <c r="WRK3236" s="112" t="s">
        <v>1</v>
      </c>
      <c r="WRL3236" s="112" t="s">
        <v>2</v>
      </c>
      <c r="WRM3236" s="112" t="s">
        <v>3</v>
      </c>
      <c r="WRN3236" s="112" t="s">
        <v>50</v>
      </c>
      <c r="WRO3236" s="112" t="s">
        <v>52</v>
      </c>
      <c r="WRP3236" s="112" t="s">
        <v>13</v>
      </c>
      <c r="WRQ3236" s="235" t="s">
        <v>189</v>
      </c>
      <c r="WRR3236" s="112" t="s">
        <v>0</v>
      </c>
      <c r="WRS3236" s="112" t="s">
        <v>1</v>
      </c>
      <c r="WRT3236" s="112" t="s">
        <v>2</v>
      </c>
      <c r="WRU3236" s="112" t="s">
        <v>3</v>
      </c>
      <c r="WRV3236" s="112" t="s">
        <v>50</v>
      </c>
      <c r="WRW3236" s="112" t="s">
        <v>52</v>
      </c>
      <c r="WRX3236" s="112" t="s">
        <v>13</v>
      </c>
      <c r="WRY3236" s="235" t="s">
        <v>189</v>
      </c>
      <c r="WRZ3236" s="112" t="s">
        <v>0</v>
      </c>
      <c r="WSA3236" s="112" t="s">
        <v>1</v>
      </c>
      <c r="WSB3236" s="112" t="s">
        <v>2</v>
      </c>
      <c r="WSC3236" s="112" t="s">
        <v>3</v>
      </c>
      <c r="WSD3236" s="112" t="s">
        <v>50</v>
      </c>
      <c r="WSE3236" s="112" t="s">
        <v>52</v>
      </c>
      <c r="WSF3236" s="112" t="s">
        <v>13</v>
      </c>
      <c r="WSG3236" s="235" t="s">
        <v>189</v>
      </c>
      <c r="WSH3236" s="112" t="s">
        <v>0</v>
      </c>
      <c r="WSI3236" s="112" t="s">
        <v>1</v>
      </c>
      <c r="WSJ3236" s="112" t="s">
        <v>2</v>
      </c>
      <c r="WSK3236" s="112" t="s">
        <v>3</v>
      </c>
      <c r="WSL3236" s="112" t="s">
        <v>50</v>
      </c>
      <c r="WSM3236" s="112" t="s">
        <v>52</v>
      </c>
      <c r="WSN3236" s="112" t="s">
        <v>13</v>
      </c>
      <c r="WSO3236" s="235" t="s">
        <v>189</v>
      </c>
      <c r="WSP3236" s="112" t="s">
        <v>0</v>
      </c>
      <c r="WSQ3236" s="112" t="s">
        <v>1</v>
      </c>
      <c r="WSR3236" s="112" t="s">
        <v>2</v>
      </c>
      <c r="WSS3236" s="112" t="s">
        <v>3</v>
      </c>
      <c r="WST3236" s="112" t="s">
        <v>50</v>
      </c>
      <c r="WSU3236" s="112" t="s">
        <v>52</v>
      </c>
      <c r="WSV3236" s="112" t="s">
        <v>13</v>
      </c>
      <c r="WSW3236" s="235" t="s">
        <v>189</v>
      </c>
      <c r="WSX3236" s="112" t="s">
        <v>0</v>
      </c>
      <c r="WSY3236" s="112" t="s">
        <v>1</v>
      </c>
      <c r="WSZ3236" s="112" t="s">
        <v>2</v>
      </c>
      <c r="WTA3236" s="112" t="s">
        <v>3</v>
      </c>
      <c r="WTB3236" s="112" t="s">
        <v>50</v>
      </c>
      <c r="WTC3236" s="112" t="s">
        <v>52</v>
      </c>
      <c r="WTD3236" s="112" t="s">
        <v>13</v>
      </c>
      <c r="WTE3236" s="235" t="s">
        <v>189</v>
      </c>
      <c r="WTF3236" s="112" t="s">
        <v>0</v>
      </c>
      <c r="WTG3236" s="112" t="s">
        <v>1</v>
      </c>
      <c r="WTH3236" s="112" t="s">
        <v>2</v>
      </c>
      <c r="WTI3236" s="112" t="s">
        <v>3</v>
      </c>
      <c r="WTJ3236" s="112" t="s">
        <v>50</v>
      </c>
      <c r="WTK3236" s="112" t="s">
        <v>52</v>
      </c>
      <c r="WTL3236" s="112" t="s">
        <v>13</v>
      </c>
      <c r="WTM3236" s="235" t="s">
        <v>189</v>
      </c>
      <c r="WTN3236" s="112" t="s">
        <v>0</v>
      </c>
      <c r="WTO3236" s="112" t="s">
        <v>1</v>
      </c>
      <c r="WTP3236" s="112" t="s">
        <v>2</v>
      </c>
      <c r="WTQ3236" s="112" t="s">
        <v>3</v>
      </c>
      <c r="WTR3236" s="112" t="s">
        <v>50</v>
      </c>
      <c r="WTS3236" s="112" t="s">
        <v>52</v>
      </c>
      <c r="WTT3236" s="112" t="s">
        <v>13</v>
      </c>
      <c r="WTU3236" s="235" t="s">
        <v>189</v>
      </c>
      <c r="WTV3236" s="112" t="s">
        <v>0</v>
      </c>
      <c r="WTW3236" s="112" t="s">
        <v>1</v>
      </c>
      <c r="WTX3236" s="112" t="s">
        <v>2</v>
      </c>
      <c r="WTY3236" s="112" t="s">
        <v>3</v>
      </c>
      <c r="WTZ3236" s="112" t="s">
        <v>50</v>
      </c>
      <c r="WUA3236" s="112" t="s">
        <v>52</v>
      </c>
      <c r="WUB3236" s="112" t="s">
        <v>13</v>
      </c>
      <c r="WUC3236" s="235" t="s">
        <v>189</v>
      </c>
      <c r="WUD3236" s="112" t="s">
        <v>0</v>
      </c>
      <c r="WUE3236" s="112" t="s">
        <v>1</v>
      </c>
      <c r="WUF3236" s="112" t="s">
        <v>2</v>
      </c>
      <c r="WUG3236" s="112" t="s">
        <v>3</v>
      </c>
      <c r="WUH3236" s="112" t="s">
        <v>50</v>
      </c>
      <c r="WUI3236" s="112" t="s">
        <v>52</v>
      </c>
      <c r="WUJ3236" s="112" t="s">
        <v>13</v>
      </c>
      <c r="WUK3236" s="235" t="s">
        <v>189</v>
      </c>
      <c r="WUL3236" s="112" t="s">
        <v>0</v>
      </c>
      <c r="WUM3236" s="112" t="s">
        <v>1</v>
      </c>
      <c r="WUN3236" s="112" t="s">
        <v>2</v>
      </c>
      <c r="WUO3236" s="112" t="s">
        <v>3</v>
      </c>
      <c r="WUP3236" s="112" t="s">
        <v>50</v>
      </c>
      <c r="WUQ3236" s="112" t="s">
        <v>52</v>
      </c>
      <c r="WUR3236" s="112" t="s">
        <v>13</v>
      </c>
      <c r="WUS3236" s="235" t="s">
        <v>189</v>
      </c>
      <c r="WUT3236" s="112" t="s">
        <v>0</v>
      </c>
      <c r="WUU3236" s="112" t="s">
        <v>1</v>
      </c>
      <c r="WUV3236" s="112" t="s">
        <v>2</v>
      </c>
      <c r="WUW3236" s="112" t="s">
        <v>3</v>
      </c>
      <c r="WUX3236" s="112" t="s">
        <v>50</v>
      </c>
      <c r="WUY3236" s="112" t="s">
        <v>52</v>
      </c>
      <c r="WUZ3236" s="112" t="s">
        <v>13</v>
      </c>
      <c r="WVA3236" s="235" t="s">
        <v>189</v>
      </c>
      <c r="WVB3236" s="112" t="s">
        <v>0</v>
      </c>
      <c r="WVC3236" s="112" t="s">
        <v>1</v>
      </c>
      <c r="WVD3236" s="112" t="s">
        <v>2</v>
      </c>
      <c r="WVE3236" s="112" t="s">
        <v>3</v>
      </c>
      <c r="WVF3236" s="112" t="s">
        <v>50</v>
      </c>
      <c r="WVG3236" s="112" t="s">
        <v>52</v>
      </c>
      <c r="WVH3236" s="112" t="s">
        <v>13</v>
      </c>
      <c r="WVI3236" s="235" t="s">
        <v>189</v>
      </c>
      <c r="WVJ3236" s="112" t="s">
        <v>0</v>
      </c>
      <c r="WVK3236" s="112" t="s">
        <v>1</v>
      </c>
      <c r="WVL3236" s="112" t="s">
        <v>2</v>
      </c>
      <c r="WVM3236" s="112" t="s">
        <v>3</v>
      </c>
      <c r="WVN3236" s="112" t="s">
        <v>50</v>
      </c>
      <c r="WVO3236" s="112" t="s">
        <v>52</v>
      </c>
      <c r="WVP3236" s="112" t="s">
        <v>13</v>
      </c>
      <c r="WVQ3236" s="235" t="s">
        <v>189</v>
      </c>
      <c r="WVR3236" s="112" t="s">
        <v>0</v>
      </c>
      <c r="WVS3236" s="112" t="s">
        <v>1</v>
      </c>
      <c r="WVT3236" s="112" t="s">
        <v>2</v>
      </c>
      <c r="WVU3236" s="112" t="s">
        <v>3</v>
      </c>
      <c r="WVV3236" s="112" t="s">
        <v>50</v>
      </c>
      <c r="WVW3236" s="112" t="s">
        <v>52</v>
      </c>
      <c r="WVX3236" s="112" t="s">
        <v>13</v>
      </c>
      <c r="WVY3236" s="235" t="s">
        <v>189</v>
      </c>
      <c r="WVZ3236" s="112" t="s">
        <v>0</v>
      </c>
      <c r="WWA3236" s="112" t="s">
        <v>1</v>
      </c>
      <c r="WWB3236" s="112" t="s">
        <v>2</v>
      </c>
      <c r="WWC3236" s="112" t="s">
        <v>3</v>
      </c>
      <c r="WWD3236" s="112" t="s">
        <v>50</v>
      </c>
      <c r="WWE3236" s="112" t="s">
        <v>52</v>
      </c>
      <c r="WWF3236" s="112" t="s">
        <v>13</v>
      </c>
      <c r="WWG3236" s="235" t="s">
        <v>189</v>
      </c>
      <c r="WWH3236" s="112" t="s">
        <v>0</v>
      </c>
      <c r="WWI3236" s="112" t="s">
        <v>1</v>
      </c>
      <c r="WWJ3236" s="112" t="s">
        <v>2</v>
      </c>
      <c r="WWK3236" s="112" t="s">
        <v>3</v>
      </c>
      <c r="WWL3236" s="112" t="s">
        <v>50</v>
      </c>
      <c r="WWM3236" s="112" t="s">
        <v>52</v>
      </c>
      <c r="WWN3236" s="112" t="s">
        <v>13</v>
      </c>
      <c r="WWO3236" s="235" t="s">
        <v>189</v>
      </c>
      <c r="WWP3236" s="112" t="s">
        <v>0</v>
      </c>
      <c r="WWQ3236" s="112" t="s">
        <v>1</v>
      </c>
      <c r="WWR3236" s="112" t="s">
        <v>2</v>
      </c>
      <c r="WWS3236" s="112" t="s">
        <v>3</v>
      </c>
      <c r="WWT3236" s="112" t="s">
        <v>50</v>
      </c>
      <c r="WWU3236" s="112" t="s">
        <v>52</v>
      </c>
      <c r="WWV3236" s="112" t="s">
        <v>13</v>
      </c>
      <c r="WWW3236" s="235" t="s">
        <v>189</v>
      </c>
      <c r="WWX3236" s="112" t="s">
        <v>0</v>
      </c>
      <c r="WWY3236" s="112" t="s">
        <v>1</v>
      </c>
      <c r="WWZ3236" s="112" t="s">
        <v>2</v>
      </c>
      <c r="WXA3236" s="112" t="s">
        <v>3</v>
      </c>
      <c r="WXB3236" s="112" t="s">
        <v>50</v>
      </c>
      <c r="WXC3236" s="112" t="s">
        <v>52</v>
      </c>
      <c r="WXD3236" s="112" t="s">
        <v>13</v>
      </c>
      <c r="WXE3236" s="235" t="s">
        <v>189</v>
      </c>
      <c r="WXF3236" s="112" t="s">
        <v>0</v>
      </c>
      <c r="WXG3236" s="112" t="s">
        <v>1</v>
      </c>
      <c r="WXH3236" s="112" t="s">
        <v>2</v>
      </c>
      <c r="WXI3236" s="112" t="s">
        <v>3</v>
      </c>
      <c r="WXJ3236" s="112" t="s">
        <v>50</v>
      </c>
      <c r="WXK3236" s="112" t="s">
        <v>52</v>
      </c>
      <c r="WXL3236" s="112" t="s">
        <v>13</v>
      </c>
      <c r="WXM3236" s="235" t="s">
        <v>189</v>
      </c>
      <c r="WXN3236" s="112" t="s">
        <v>0</v>
      </c>
      <c r="WXO3236" s="112" t="s">
        <v>1</v>
      </c>
      <c r="WXP3236" s="112" t="s">
        <v>2</v>
      </c>
      <c r="WXQ3236" s="112" t="s">
        <v>3</v>
      </c>
      <c r="WXR3236" s="112" t="s">
        <v>50</v>
      </c>
      <c r="WXS3236" s="112" t="s">
        <v>52</v>
      </c>
      <c r="WXT3236" s="112" t="s">
        <v>13</v>
      </c>
      <c r="WXU3236" s="235" t="s">
        <v>189</v>
      </c>
      <c r="WXV3236" s="112" t="s">
        <v>0</v>
      </c>
      <c r="WXW3236" s="112" t="s">
        <v>1</v>
      </c>
      <c r="WXX3236" s="112" t="s">
        <v>2</v>
      </c>
      <c r="WXY3236" s="112" t="s">
        <v>3</v>
      </c>
      <c r="WXZ3236" s="112" t="s">
        <v>50</v>
      </c>
      <c r="WYA3236" s="112" t="s">
        <v>52</v>
      </c>
      <c r="WYB3236" s="112" t="s">
        <v>13</v>
      </c>
      <c r="WYC3236" s="235" t="s">
        <v>189</v>
      </c>
      <c r="WYD3236" s="112" t="s">
        <v>0</v>
      </c>
      <c r="WYE3236" s="112" t="s">
        <v>1</v>
      </c>
      <c r="WYF3236" s="112" t="s">
        <v>2</v>
      </c>
      <c r="WYG3236" s="112" t="s">
        <v>3</v>
      </c>
      <c r="WYH3236" s="112" t="s">
        <v>50</v>
      </c>
      <c r="WYI3236" s="112" t="s">
        <v>52</v>
      </c>
      <c r="WYJ3236" s="112" t="s">
        <v>13</v>
      </c>
      <c r="WYK3236" s="235" t="s">
        <v>189</v>
      </c>
      <c r="WYL3236" s="112" t="s">
        <v>0</v>
      </c>
      <c r="WYM3236" s="112" t="s">
        <v>1</v>
      </c>
      <c r="WYN3236" s="112" t="s">
        <v>2</v>
      </c>
      <c r="WYO3236" s="112" t="s">
        <v>3</v>
      </c>
      <c r="WYP3236" s="112" t="s">
        <v>50</v>
      </c>
      <c r="WYQ3236" s="112" t="s">
        <v>52</v>
      </c>
      <c r="WYR3236" s="112" t="s">
        <v>13</v>
      </c>
      <c r="WYS3236" s="235" t="s">
        <v>189</v>
      </c>
      <c r="WYT3236" s="112" t="s">
        <v>0</v>
      </c>
      <c r="WYU3236" s="112" t="s">
        <v>1</v>
      </c>
      <c r="WYV3236" s="112" t="s">
        <v>2</v>
      </c>
      <c r="WYW3236" s="112" t="s">
        <v>3</v>
      </c>
      <c r="WYX3236" s="112" t="s">
        <v>50</v>
      </c>
      <c r="WYY3236" s="112" t="s">
        <v>52</v>
      </c>
      <c r="WYZ3236" s="112" t="s">
        <v>13</v>
      </c>
      <c r="WZA3236" s="235" t="s">
        <v>189</v>
      </c>
      <c r="WZB3236" s="112" t="s">
        <v>0</v>
      </c>
      <c r="WZC3236" s="112" t="s">
        <v>1</v>
      </c>
      <c r="WZD3236" s="112" t="s">
        <v>2</v>
      </c>
      <c r="WZE3236" s="112" t="s">
        <v>3</v>
      </c>
      <c r="WZF3236" s="112" t="s">
        <v>50</v>
      </c>
      <c r="WZG3236" s="112" t="s">
        <v>52</v>
      </c>
      <c r="WZH3236" s="112" t="s">
        <v>13</v>
      </c>
      <c r="WZI3236" s="235" t="s">
        <v>189</v>
      </c>
      <c r="WZJ3236" s="112" t="s">
        <v>0</v>
      </c>
      <c r="WZK3236" s="112" t="s">
        <v>1</v>
      </c>
      <c r="WZL3236" s="112" t="s">
        <v>2</v>
      </c>
      <c r="WZM3236" s="112" t="s">
        <v>3</v>
      </c>
      <c r="WZN3236" s="112" t="s">
        <v>50</v>
      </c>
      <c r="WZO3236" s="112" t="s">
        <v>52</v>
      </c>
      <c r="WZP3236" s="112" t="s">
        <v>13</v>
      </c>
      <c r="WZQ3236" s="235" t="s">
        <v>189</v>
      </c>
      <c r="WZR3236" s="112" t="s">
        <v>0</v>
      </c>
      <c r="WZS3236" s="112" t="s">
        <v>1</v>
      </c>
      <c r="WZT3236" s="112" t="s">
        <v>2</v>
      </c>
      <c r="WZU3236" s="112" t="s">
        <v>3</v>
      </c>
      <c r="WZV3236" s="112" t="s">
        <v>50</v>
      </c>
      <c r="WZW3236" s="112" t="s">
        <v>52</v>
      </c>
      <c r="WZX3236" s="112" t="s">
        <v>13</v>
      </c>
      <c r="WZY3236" s="235" t="s">
        <v>189</v>
      </c>
      <c r="WZZ3236" s="112" t="s">
        <v>0</v>
      </c>
      <c r="XAA3236" s="112" t="s">
        <v>1</v>
      </c>
      <c r="XAB3236" s="112" t="s">
        <v>2</v>
      </c>
      <c r="XAC3236" s="112" t="s">
        <v>3</v>
      </c>
      <c r="XAD3236" s="112" t="s">
        <v>50</v>
      </c>
      <c r="XAE3236" s="112" t="s">
        <v>52</v>
      </c>
      <c r="XAF3236" s="112" t="s">
        <v>13</v>
      </c>
      <c r="XAG3236" s="235" t="s">
        <v>189</v>
      </c>
      <c r="XAH3236" s="112" t="s">
        <v>0</v>
      </c>
      <c r="XAI3236" s="112" t="s">
        <v>1</v>
      </c>
      <c r="XAJ3236" s="112" t="s">
        <v>2</v>
      </c>
      <c r="XAK3236" s="112" t="s">
        <v>3</v>
      </c>
      <c r="XAL3236" s="112" t="s">
        <v>50</v>
      </c>
      <c r="XAM3236" s="112" t="s">
        <v>52</v>
      </c>
      <c r="XAN3236" s="112" t="s">
        <v>13</v>
      </c>
      <c r="XAO3236" s="235" t="s">
        <v>189</v>
      </c>
      <c r="XAP3236" s="112" t="s">
        <v>0</v>
      </c>
      <c r="XAQ3236" s="112" t="s">
        <v>1</v>
      </c>
      <c r="XAR3236" s="112" t="s">
        <v>2</v>
      </c>
      <c r="XAS3236" s="112" t="s">
        <v>3</v>
      </c>
      <c r="XAT3236" s="112" t="s">
        <v>50</v>
      </c>
      <c r="XAU3236" s="112" t="s">
        <v>52</v>
      </c>
      <c r="XAV3236" s="112" t="s">
        <v>13</v>
      </c>
      <c r="XAW3236" s="235" t="s">
        <v>189</v>
      </c>
      <c r="XAX3236" s="112" t="s">
        <v>0</v>
      </c>
      <c r="XAY3236" s="112" t="s">
        <v>1</v>
      </c>
      <c r="XAZ3236" s="112" t="s">
        <v>2</v>
      </c>
      <c r="XBA3236" s="112" t="s">
        <v>3</v>
      </c>
      <c r="XBB3236" s="112" t="s">
        <v>50</v>
      </c>
      <c r="XBC3236" s="112" t="s">
        <v>52</v>
      </c>
      <c r="XBD3236" s="112" t="s">
        <v>13</v>
      </c>
      <c r="XBE3236" s="235" t="s">
        <v>189</v>
      </c>
      <c r="XBF3236" s="112" t="s">
        <v>0</v>
      </c>
      <c r="XBG3236" s="112" t="s">
        <v>1</v>
      </c>
      <c r="XBH3236" s="112" t="s">
        <v>2</v>
      </c>
      <c r="XBI3236" s="112" t="s">
        <v>3</v>
      </c>
      <c r="XBJ3236" s="112" t="s">
        <v>50</v>
      </c>
      <c r="XBK3236" s="112" t="s">
        <v>52</v>
      </c>
      <c r="XBL3236" s="112" t="s">
        <v>13</v>
      </c>
      <c r="XBM3236" s="235" t="s">
        <v>189</v>
      </c>
      <c r="XBN3236" s="112" t="s">
        <v>0</v>
      </c>
      <c r="XBO3236" s="112" t="s">
        <v>1</v>
      </c>
      <c r="XBP3236" s="112" t="s">
        <v>2</v>
      </c>
      <c r="XBQ3236" s="112" t="s">
        <v>3</v>
      </c>
      <c r="XBR3236" s="112" t="s">
        <v>50</v>
      </c>
      <c r="XBS3236" s="112" t="s">
        <v>52</v>
      </c>
      <c r="XBT3236" s="112" t="s">
        <v>13</v>
      </c>
      <c r="XBU3236" s="235" t="s">
        <v>189</v>
      </c>
      <c r="XBV3236" s="112" t="s">
        <v>0</v>
      </c>
      <c r="XBW3236" s="112" t="s">
        <v>1</v>
      </c>
      <c r="XBX3236" s="112" t="s">
        <v>2</v>
      </c>
      <c r="XBY3236" s="112" t="s">
        <v>3</v>
      </c>
      <c r="XBZ3236" s="112" t="s">
        <v>50</v>
      </c>
      <c r="XCA3236" s="112" t="s">
        <v>52</v>
      </c>
      <c r="XCB3236" s="112" t="s">
        <v>13</v>
      </c>
      <c r="XCC3236" s="235" t="s">
        <v>189</v>
      </c>
      <c r="XCD3236" s="112" t="s">
        <v>0</v>
      </c>
      <c r="XCE3236" s="112" t="s">
        <v>1</v>
      </c>
      <c r="XCF3236" s="112" t="s">
        <v>2</v>
      </c>
      <c r="XCG3236" s="112" t="s">
        <v>3</v>
      </c>
      <c r="XCH3236" s="112" t="s">
        <v>50</v>
      </c>
      <c r="XCI3236" s="112" t="s">
        <v>52</v>
      </c>
      <c r="XCJ3236" s="112" t="s">
        <v>13</v>
      </c>
      <c r="XCK3236" s="235" t="s">
        <v>189</v>
      </c>
      <c r="XCL3236" s="112" t="s">
        <v>0</v>
      </c>
      <c r="XCM3236" s="112" t="s">
        <v>1</v>
      </c>
      <c r="XCN3236" s="112" t="s">
        <v>2</v>
      </c>
      <c r="XCO3236" s="112" t="s">
        <v>3</v>
      </c>
      <c r="XCP3236" s="112" t="s">
        <v>50</v>
      </c>
      <c r="XCQ3236" s="112" t="s">
        <v>52</v>
      </c>
      <c r="XCR3236" s="112" t="s">
        <v>13</v>
      </c>
      <c r="XCS3236" s="235" t="s">
        <v>189</v>
      </c>
      <c r="XCT3236" s="112" t="s">
        <v>0</v>
      </c>
      <c r="XCU3236" s="112" t="s">
        <v>1</v>
      </c>
      <c r="XCV3236" s="112" t="s">
        <v>2</v>
      </c>
      <c r="XCW3236" s="112" t="s">
        <v>3</v>
      </c>
      <c r="XCX3236" s="112" t="s">
        <v>50</v>
      </c>
      <c r="XCY3236" s="112" t="s">
        <v>52</v>
      </c>
      <c r="XCZ3236" s="112" t="s">
        <v>13</v>
      </c>
      <c r="XDA3236" s="235" t="s">
        <v>189</v>
      </c>
      <c r="XDB3236" s="112" t="s">
        <v>0</v>
      </c>
      <c r="XDC3236" s="112" t="s">
        <v>1</v>
      </c>
      <c r="XDD3236" s="112" t="s">
        <v>2</v>
      </c>
      <c r="XDE3236" s="112" t="s">
        <v>3</v>
      </c>
      <c r="XDF3236" s="112" t="s">
        <v>50</v>
      </c>
      <c r="XDG3236" s="112" t="s">
        <v>52</v>
      </c>
      <c r="XDH3236" s="112" t="s">
        <v>13</v>
      </c>
      <c r="XDI3236" s="235" t="s">
        <v>189</v>
      </c>
      <c r="XDJ3236" s="112" t="s">
        <v>0</v>
      </c>
      <c r="XDK3236" s="112" t="s">
        <v>1</v>
      </c>
      <c r="XDL3236" s="112" t="s">
        <v>2</v>
      </c>
      <c r="XDM3236" s="112" t="s">
        <v>3</v>
      </c>
      <c r="XDN3236" s="112" t="s">
        <v>50</v>
      </c>
      <c r="XDO3236" s="112" t="s">
        <v>52</v>
      </c>
      <c r="XDP3236" s="112" t="s">
        <v>13</v>
      </c>
      <c r="XDQ3236" s="235" t="s">
        <v>189</v>
      </c>
      <c r="XDR3236" s="112" t="s">
        <v>0</v>
      </c>
      <c r="XDS3236" s="112" t="s">
        <v>1</v>
      </c>
      <c r="XDT3236" s="112" t="s">
        <v>2</v>
      </c>
      <c r="XDU3236" s="112" t="s">
        <v>3</v>
      </c>
      <c r="XDV3236" s="112" t="s">
        <v>50</v>
      </c>
      <c r="XDW3236" s="112" t="s">
        <v>52</v>
      </c>
      <c r="XDX3236" s="112" t="s">
        <v>13</v>
      </c>
      <c r="XDY3236" s="235" t="s">
        <v>189</v>
      </c>
      <c r="XDZ3236" s="112" t="s">
        <v>0</v>
      </c>
      <c r="XEA3236" s="112" t="s">
        <v>1</v>
      </c>
      <c r="XEB3236" s="112" t="s">
        <v>2</v>
      </c>
      <c r="XEC3236" s="112" t="s">
        <v>3</v>
      </c>
      <c r="XED3236" s="112" t="s">
        <v>50</v>
      </c>
      <c r="XEE3236" s="112" t="s">
        <v>52</v>
      </c>
      <c r="XEF3236" s="112" t="s">
        <v>13</v>
      </c>
      <c r="XEG3236" s="235" t="s">
        <v>189</v>
      </c>
      <c r="XEH3236" s="112" t="s">
        <v>0</v>
      </c>
      <c r="XEI3236" s="112" t="s">
        <v>1</v>
      </c>
      <c r="XEJ3236" s="112" t="s">
        <v>2</v>
      </c>
      <c r="XEK3236" s="112" t="s">
        <v>3</v>
      </c>
      <c r="XEL3236" s="112" t="s">
        <v>50</v>
      </c>
      <c r="XEM3236" s="112" t="s">
        <v>52</v>
      </c>
      <c r="XEN3236" s="112" t="s">
        <v>13</v>
      </c>
      <c r="XEO3236" s="235" t="s">
        <v>189</v>
      </c>
      <c r="XEP3236" s="112" t="s">
        <v>0</v>
      </c>
      <c r="XEQ3236" s="112" t="s">
        <v>1</v>
      </c>
      <c r="XER3236" s="112" t="s">
        <v>2</v>
      </c>
      <c r="XES3236" s="112" t="s">
        <v>3</v>
      </c>
      <c r="XET3236" s="112" t="s">
        <v>50</v>
      </c>
      <c r="XEU3236" s="112" t="s">
        <v>52</v>
      </c>
      <c r="XEV3236" s="112" t="s">
        <v>13</v>
      </c>
      <c r="XEW3236" s="235" t="s">
        <v>189</v>
      </c>
      <c r="XEX3236" s="112" t="s">
        <v>0</v>
      </c>
      <c r="XEY3236" s="112" t="s">
        <v>1</v>
      </c>
      <c r="XEZ3236" s="112" t="s">
        <v>2</v>
      </c>
      <c r="XFA3236" s="112" t="s">
        <v>3</v>
      </c>
      <c r="XFB3236" s="112" t="s">
        <v>50</v>
      </c>
      <c r="XFC3236" s="112" t="s">
        <v>52</v>
      </c>
      <c r="XFD3236" s="112" t="s">
        <v>13</v>
      </c>
    </row>
    <row r="3237" spans="1:16384" x14ac:dyDescent="0.35">
      <c r="A3237" s="312" t="s">
        <v>279</v>
      </c>
      <c r="B3237" s="329">
        <v>8637066</v>
      </c>
      <c r="C3237" s="329">
        <v>4023485</v>
      </c>
      <c r="D3237" s="329">
        <v>931793</v>
      </c>
      <c r="E3237" s="329">
        <v>928942</v>
      </c>
      <c r="F3237" s="329">
        <v>2571337</v>
      </c>
      <c r="G3237" s="329">
        <v>574089</v>
      </c>
      <c r="H3237" s="39">
        <f>SUM(B3237:G3237)</f>
        <v>17666712</v>
      </c>
    </row>
    <row r="3238" spans="1:16384" x14ac:dyDescent="0.35">
      <c r="A3238" s="312" t="s">
        <v>415</v>
      </c>
      <c r="B3238" s="329">
        <v>17461948</v>
      </c>
      <c r="C3238" s="329">
        <v>4385393</v>
      </c>
      <c r="D3238" s="329">
        <v>1105359</v>
      </c>
      <c r="E3238" s="329">
        <v>770724</v>
      </c>
      <c r="F3238" s="329">
        <v>2201655</v>
      </c>
      <c r="G3238" s="329">
        <v>594205</v>
      </c>
      <c r="H3238" s="39">
        <f t="shared" ref="H3238:H3258" si="276">SUM(B3238:G3238)</f>
        <v>26519284</v>
      </c>
    </row>
    <row r="3239" spans="1:16384" x14ac:dyDescent="0.35">
      <c r="A3239" s="312" t="s">
        <v>414</v>
      </c>
      <c r="B3239" s="329">
        <v>15717676</v>
      </c>
      <c r="C3239" s="329">
        <v>4677049</v>
      </c>
      <c r="D3239" s="329">
        <v>1030802</v>
      </c>
      <c r="E3239" s="329">
        <v>985389</v>
      </c>
      <c r="F3239" s="329">
        <v>2366571</v>
      </c>
      <c r="G3239" s="329">
        <v>681208</v>
      </c>
      <c r="H3239" s="39">
        <f t="shared" si="276"/>
        <v>25458695</v>
      </c>
    </row>
    <row r="3240" spans="1:16384" x14ac:dyDescent="0.35">
      <c r="A3240" s="312" t="s">
        <v>276</v>
      </c>
      <c r="B3240" s="329">
        <v>10682125</v>
      </c>
      <c r="C3240" s="329">
        <v>3327702</v>
      </c>
      <c r="D3240" s="329">
        <v>785845</v>
      </c>
      <c r="E3240" s="329">
        <v>817813</v>
      </c>
      <c r="F3240" s="329">
        <v>2296321</v>
      </c>
      <c r="G3240" s="329">
        <v>425288</v>
      </c>
      <c r="H3240" s="39">
        <f t="shared" si="276"/>
        <v>18335094</v>
      </c>
    </row>
    <row r="3241" spans="1:16384" x14ac:dyDescent="0.35">
      <c r="A3241" s="312" t="s">
        <v>275</v>
      </c>
      <c r="B3241" s="329">
        <v>10936858</v>
      </c>
      <c r="C3241" s="329">
        <v>3219558</v>
      </c>
      <c r="D3241" s="329">
        <v>746523</v>
      </c>
      <c r="E3241" s="329">
        <v>1322611</v>
      </c>
      <c r="F3241" s="329">
        <v>2640468</v>
      </c>
      <c r="G3241" s="329">
        <v>535727</v>
      </c>
      <c r="H3241" s="39">
        <f t="shared" si="276"/>
        <v>19401745</v>
      </c>
    </row>
    <row r="3242" spans="1:16384" x14ac:dyDescent="0.35">
      <c r="A3242" s="312" t="s">
        <v>274</v>
      </c>
      <c r="B3242" s="329">
        <v>10622404</v>
      </c>
      <c r="C3242" s="329">
        <v>3249690</v>
      </c>
      <c r="D3242" s="329">
        <v>984659</v>
      </c>
      <c r="E3242" s="329">
        <v>1280728</v>
      </c>
      <c r="F3242" s="329">
        <v>2976574</v>
      </c>
      <c r="G3242" s="329">
        <v>588054</v>
      </c>
      <c r="H3242" s="39">
        <f t="shared" si="276"/>
        <v>19702109</v>
      </c>
    </row>
    <row r="3243" spans="1:16384" x14ac:dyDescent="0.35">
      <c r="A3243" s="312" t="s">
        <v>413</v>
      </c>
      <c r="B3243" s="329">
        <v>8525110</v>
      </c>
      <c r="C3243" s="329">
        <v>3072694</v>
      </c>
      <c r="D3243" s="329">
        <v>810117</v>
      </c>
      <c r="E3243" s="329">
        <v>1314400</v>
      </c>
      <c r="F3243" s="329">
        <v>2725202</v>
      </c>
      <c r="G3243" s="329">
        <v>533723</v>
      </c>
      <c r="H3243" s="39">
        <f t="shared" si="276"/>
        <v>16981246</v>
      </c>
    </row>
    <row r="3244" spans="1:16384" x14ac:dyDescent="0.35">
      <c r="A3244" s="312" t="s">
        <v>412</v>
      </c>
      <c r="B3244" s="329">
        <v>7891927</v>
      </c>
      <c r="C3244" s="329">
        <v>2576237</v>
      </c>
      <c r="D3244" s="329">
        <v>853178</v>
      </c>
      <c r="E3244" s="329">
        <v>1130435</v>
      </c>
      <c r="F3244" s="329">
        <v>2498913</v>
      </c>
      <c r="G3244" s="329">
        <v>507262</v>
      </c>
      <c r="H3244" s="39">
        <f t="shared" si="276"/>
        <v>15457952</v>
      </c>
    </row>
    <row r="3245" spans="1:16384" x14ac:dyDescent="0.35">
      <c r="A3245" s="312" t="s">
        <v>271</v>
      </c>
      <c r="B3245" s="329">
        <v>6508479</v>
      </c>
      <c r="C3245" s="329">
        <v>2445494</v>
      </c>
      <c r="D3245" s="329">
        <v>666859</v>
      </c>
      <c r="E3245" s="329">
        <v>1043328</v>
      </c>
      <c r="F3245" s="329">
        <v>2929347</v>
      </c>
      <c r="G3245" s="329">
        <v>493611</v>
      </c>
      <c r="H3245" s="39">
        <f t="shared" si="276"/>
        <v>14087118</v>
      </c>
    </row>
    <row r="3246" spans="1:16384" x14ac:dyDescent="0.35">
      <c r="A3246" s="312" t="s">
        <v>270</v>
      </c>
      <c r="B3246" s="329">
        <v>9334646</v>
      </c>
      <c r="C3246" s="329">
        <v>3109294</v>
      </c>
      <c r="D3246" s="329">
        <v>959001</v>
      </c>
      <c r="E3246" s="329">
        <v>1388811</v>
      </c>
      <c r="F3246" s="329">
        <v>2531630</v>
      </c>
      <c r="G3246" s="329">
        <v>493537</v>
      </c>
      <c r="H3246" s="39">
        <f t="shared" si="276"/>
        <v>17816919</v>
      </c>
    </row>
    <row r="3247" spans="1:16384" x14ac:dyDescent="0.35">
      <c r="A3247" s="312" t="s">
        <v>269</v>
      </c>
      <c r="B3247" s="329">
        <v>7522506</v>
      </c>
      <c r="C3247" s="329">
        <v>2839011</v>
      </c>
      <c r="D3247" s="329">
        <v>695588</v>
      </c>
      <c r="E3247" s="329">
        <v>1016436</v>
      </c>
      <c r="F3247" s="329">
        <v>2746949</v>
      </c>
      <c r="G3247" s="329">
        <v>420310</v>
      </c>
      <c r="H3247" s="39">
        <f t="shared" si="276"/>
        <v>15240800</v>
      </c>
    </row>
    <row r="3248" spans="1:16384" x14ac:dyDescent="0.35">
      <c r="A3248" s="312" t="s">
        <v>411</v>
      </c>
      <c r="B3248" s="329">
        <v>8071627</v>
      </c>
      <c r="C3248" s="329">
        <v>3066230</v>
      </c>
      <c r="D3248" s="329">
        <v>820652</v>
      </c>
      <c r="E3248" s="329">
        <v>1298115</v>
      </c>
      <c r="F3248" s="329">
        <v>2348944</v>
      </c>
      <c r="G3248" s="329">
        <v>431644</v>
      </c>
      <c r="H3248" s="39">
        <f t="shared" si="276"/>
        <v>16037212</v>
      </c>
    </row>
    <row r="3249" spans="1:15" x14ac:dyDescent="0.35">
      <c r="A3249" s="312" t="s">
        <v>410</v>
      </c>
      <c r="B3249" s="329">
        <v>9601048</v>
      </c>
      <c r="C3249" s="329">
        <v>3760405</v>
      </c>
      <c r="D3249" s="329">
        <v>700440</v>
      </c>
      <c r="E3249" s="329">
        <v>1313471</v>
      </c>
      <c r="F3249" s="329">
        <v>2530551</v>
      </c>
      <c r="G3249" s="329">
        <v>515344</v>
      </c>
      <c r="H3249" s="39">
        <f t="shared" si="276"/>
        <v>18421259</v>
      </c>
    </row>
    <row r="3250" spans="1:15" x14ac:dyDescent="0.35">
      <c r="A3250" s="312" t="s">
        <v>266</v>
      </c>
      <c r="B3250" s="329">
        <v>8906092</v>
      </c>
      <c r="C3250" s="329">
        <v>3840587</v>
      </c>
      <c r="D3250" s="329">
        <v>906245</v>
      </c>
      <c r="E3250" s="329">
        <v>1236158</v>
      </c>
      <c r="F3250" s="329">
        <v>2876564</v>
      </c>
      <c r="G3250" s="329">
        <v>749500</v>
      </c>
      <c r="H3250" s="39">
        <f t="shared" si="276"/>
        <v>18515146</v>
      </c>
    </row>
    <row r="3251" spans="1:15" x14ac:dyDescent="0.35">
      <c r="A3251" s="312" t="s">
        <v>265</v>
      </c>
      <c r="B3251" s="329">
        <v>6722943</v>
      </c>
      <c r="C3251" s="329">
        <v>3158074</v>
      </c>
      <c r="D3251" s="329">
        <v>666106</v>
      </c>
      <c r="E3251" s="329">
        <v>917328</v>
      </c>
      <c r="F3251" s="329">
        <v>2345133</v>
      </c>
      <c r="G3251" s="329">
        <v>500126</v>
      </c>
      <c r="H3251" s="39">
        <f t="shared" si="276"/>
        <v>14309710</v>
      </c>
    </row>
    <row r="3252" spans="1:15" x14ac:dyDescent="0.35">
      <c r="A3252" s="312" t="s">
        <v>409</v>
      </c>
      <c r="B3252" s="329">
        <v>7319784</v>
      </c>
      <c r="C3252" s="329">
        <v>2576204</v>
      </c>
      <c r="D3252" s="329">
        <v>858258</v>
      </c>
      <c r="E3252" s="329">
        <v>878841</v>
      </c>
      <c r="F3252" s="329">
        <v>2310148</v>
      </c>
      <c r="G3252" s="329">
        <v>501673</v>
      </c>
      <c r="H3252" s="39">
        <f t="shared" si="276"/>
        <v>14444908</v>
      </c>
    </row>
    <row r="3253" spans="1:15" x14ac:dyDescent="0.35">
      <c r="A3253" s="312" t="s">
        <v>408</v>
      </c>
      <c r="B3253" s="329">
        <v>8130877</v>
      </c>
      <c r="C3253" s="329">
        <v>2982715</v>
      </c>
      <c r="D3253" s="329">
        <v>901210</v>
      </c>
      <c r="E3253" s="329">
        <v>1166254</v>
      </c>
      <c r="F3253" s="329">
        <v>1971847</v>
      </c>
      <c r="G3253" s="329">
        <v>768209</v>
      </c>
      <c r="H3253" s="39">
        <f t="shared" si="276"/>
        <v>15921112</v>
      </c>
    </row>
    <row r="3254" spans="1:15" x14ac:dyDescent="0.35">
      <c r="A3254" s="312" t="s">
        <v>262</v>
      </c>
      <c r="B3254" s="329">
        <v>6590550</v>
      </c>
      <c r="C3254" s="329">
        <v>2845186</v>
      </c>
      <c r="D3254" s="329">
        <v>595359</v>
      </c>
      <c r="E3254" s="329">
        <v>767566</v>
      </c>
      <c r="F3254" s="329">
        <v>2204263</v>
      </c>
      <c r="G3254" s="329">
        <v>632974</v>
      </c>
      <c r="H3254" s="39">
        <f t="shared" si="276"/>
        <v>13635898</v>
      </c>
    </row>
    <row r="3255" spans="1:15" x14ac:dyDescent="0.35">
      <c r="A3255" s="312" t="s">
        <v>261</v>
      </c>
      <c r="B3255" s="329">
        <v>6479940</v>
      </c>
      <c r="C3255" s="329">
        <v>2365689</v>
      </c>
      <c r="D3255" s="329">
        <v>715663</v>
      </c>
      <c r="E3255" s="329">
        <v>1090364</v>
      </c>
      <c r="F3255" s="329">
        <v>2189329</v>
      </c>
      <c r="G3255" s="329">
        <v>679476</v>
      </c>
      <c r="H3255" s="39">
        <f t="shared" si="276"/>
        <v>13520461</v>
      </c>
    </row>
    <row r="3256" spans="1:15" x14ac:dyDescent="0.35">
      <c r="A3256" s="312" t="s">
        <v>260</v>
      </c>
      <c r="B3256" s="329">
        <v>11782505</v>
      </c>
      <c r="C3256" s="329">
        <v>3156636</v>
      </c>
      <c r="D3256" s="329">
        <v>924805</v>
      </c>
      <c r="E3256" s="329">
        <v>1014072</v>
      </c>
      <c r="F3256" s="329">
        <v>2443168</v>
      </c>
      <c r="G3256" s="329">
        <v>663099</v>
      </c>
      <c r="H3256" s="39">
        <f t="shared" si="276"/>
        <v>19984285</v>
      </c>
    </row>
    <row r="3257" spans="1:15" x14ac:dyDescent="0.35">
      <c r="A3257" s="312" t="s">
        <v>407</v>
      </c>
      <c r="B3257" s="329">
        <v>13828808</v>
      </c>
      <c r="C3257" s="329">
        <v>3779388</v>
      </c>
      <c r="D3257" s="329">
        <v>939723</v>
      </c>
      <c r="E3257" s="329">
        <v>1322479</v>
      </c>
      <c r="F3257" s="329">
        <v>2595994</v>
      </c>
      <c r="G3257" s="329">
        <v>547842</v>
      </c>
      <c r="H3257" s="39">
        <f t="shared" si="276"/>
        <v>23014234</v>
      </c>
    </row>
    <row r="3258" spans="1:15" x14ac:dyDescent="0.35">
      <c r="A3258" s="327" t="s">
        <v>1149</v>
      </c>
      <c r="B3258" s="272">
        <f>SUM(B3237:B3257)</f>
        <v>201274919</v>
      </c>
      <c r="C3258" s="272">
        <f t="shared" ref="C3258:G3258" si="277">SUM(C3237:C3257)</f>
        <v>68456721</v>
      </c>
      <c r="D3258" s="272">
        <f t="shared" si="277"/>
        <v>17598185</v>
      </c>
      <c r="E3258" s="272">
        <f t="shared" si="277"/>
        <v>23004265</v>
      </c>
      <c r="F3258" s="272">
        <f t="shared" si="277"/>
        <v>52300908</v>
      </c>
      <c r="G3258" s="272">
        <f t="shared" si="277"/>
        <v>11836901</v>
      </c>
      <c r="H3258" s="78">
        <f t="shared" si="276"/>
        <v>374471899</v>
      </c>
      <c r="I3258" s="38"/>
      <c r="J3258" s="38"/>
      <c r="K3258" s="38"/>
      <c r="L3258" s="38"/>
      <c r="M3258" s="38"/>
      <c r="N3258" s="38"/>
      <c r="O3258" s="38"/>
    </row>
    <row r="3259" spans="1:15" x14ac:dyDescent="0.35">
      <c r="A3259" s="328" t="s">
        <v>1150</v>
      </c>
      <c r="B3259" s="298">
        <f>AVERAGE(B3237:B3257)</f>
        <v>9584519.9523809515</v>
      </c>
      <c r="C3259" s="298">
        <f t="shared" ref="C3259:H3259" si="278">AVERAGE(C3237:C3257)</f>
        <v>3259843.8571428573</v>
      </c>
      <c r="D3259" s="298">
        <f t="shared" si="278"/>
        <v>838008.80952380947</v>
      </c>
      <c r="E3259" s="298">
        <f t="shared" si="278"/>
        <v>1095441.1904761905</v>
      </c>
      <c r="F3259" s="298">
        <f t="shared" si="278"/>
        <v>2490519.4285714286</v>
      </c>
      <c r="G3259" s="298">
        <f t="shared" si="278"/>
        <v>563661.95238095243</v>
      </c>
      <c r="H3259" s="298">
        <f t="shared" si="278"/>
        <v>17831995.19047619</v>
      </c>
    </row>
    <row r="3260" spans="1:15" x14ac:dyDescent="0.35">
      <c r="A3260" s="3"/>
      <c r="B3260" s="3"/>
    </row>
    <row r="3261" spans="1:15" x14ac:dyDescent="0.35">
      <c r="A3261" s="312" t="s">
        <v>475</v>
      </c>
      <c r="B3261" s="329">
        <v>12304807</v>
      </c>
      <c r="C3261" s="329">
        <v>3020425</v>
      </c>
      <c r="D3261" s="329">
        <v>787858</v>
      </c>
      <c r="E3261" s="329">
        <v>1468504</v>
      </c>
      <c r="F3261" s="329">
        <v>2246294</v>
      </c>
      <c r="G3261" s="329">
        <v>459799</v>
      </c>
      <c r="H3261" s="39">
        <v>20287687</v>
      </c>
    </row>
    <row r="3262" spans="1:15" x14ac:dyDescent="0.35">
      <c r="A3262" s="312" t="s">
        <v>478</v>
      </c>
      <c r="B3262" s="329">
        <v>6665838</v>
      </c>
      <c r="C3262" s="329">
        <v>2129825</v>
      </c>
      <c r="D3262" s="329">
        <v>553777</v>
      </c>
      <c r="E3262" s="329">
        <v>1173841</v>
      </c>
      <c r="F3262" s="329">
        <v>2201315</v>
      </c>
      <c r="G3262" s="329">
        <v>401615</v>
      </c>
      <c r="H3262" s="39">
        <v>13126211</v>
      </c>
    </row>
    <row r="3263" spans="1:15" x14ac:dyDescent="0.35">
      <c r="A3263" s="312" t="s">
        <v>479</v>
      </c>
      <c r="B3263" s="329">
        <v>7079152</v>
      </c>
      <c r="C3263" s="329">
        <v>2552572</v>
      </c>
      <c r="D3263" s="329">
        <v>599534</v>
      </c>
      <c r="E3263" s="329">
        <v>1241075</v>
      </c>
      <c r="F3263" s="329">
        <v>2067254</v>
      </c>
      <c r="G3263" s="329">
        <v>339448</v>
      </c>
      <c r="H3263" s="39">
        <v>13879035</v>
      </c>
    </row>
    <row r="3264" spans="1:15" x14ac:dyDescent="0.35">
      <c r="A3264" s="312" t="s">
        <v>810</v>
      </c>
      <c r="B3264" s="329">
        <v>6826890</v>
      </c>
      <c r="C3264" s="329">
        <v>2284307</v>
      </c>
      <c r="D3264" s="329">
        <v>677971</v>
      </c>
      <c r="E3264" s="329">
        <v>1307418</v>
      </c>
      <c r="F3264" s="329">
        <v>2145157</v>
      </c>
      <c r="G3264" s="329">
        <v>358317</v>
      </c>
      <c r="H3264" s="39">
        <v>13600060</v>
      </c>
    </row>
    <row r="3265" spans="1:8" x14ac:dyDescent="0.35">
      <c r="A3265" s="312" t="s">
        <v>714</v>
      </c>
      <c r="B3265" s="329">
        <v>10322557</v>
      </c>
      <c r="C3265" s="329">
        <v>3674232</v>
      </c>
      <c r="D3265" s="329">
        <v>799563</v>
      </c>
      <c r="E3265" s="329">
        <v>1904225</v>
      </c>
      <c r="F3265" s="329">
        <v>3024980</v>
      </c>
      <c r="G3265" s="329">
        <v>470150</v>
      </c>
      <c r="H3265" s="39">
        <v>20195707</v>
      </c>
    </row>
    <row r="3266" spans="1:8" x14ac:dyDescent="0.35">
      <c r="A3266" s="312" t="s">
        <v>480</v>
      </c>
      <c r="B3266" s="329">
        <v>8264381</v>
      </c>
      <c r="C3266" s="329">
        <v>3075756</v>
      </c>
      <c r="D3266" s="329">
        <v>658136</v>
      </c>
      <c r="E3266" s="329">
        <v>2086114</v>
      </c>
      <c r="F3266" s="329">
        <v>2446398</v>
      </c>
      <c r="G3266" s="329">
        <v>389848</v>
      </c>
      <c r="H3266" s="39">
        <v>16920633</v>
      </c>
    </row>
    <row r="3267" spans="1:8" x14ac:dyDescent="0.35">
      <c r="A3267" s="312" t="s">
        <v>483</v>
      </c>
      <c r="B3267" s="329">
        <v>6352185</v>
      </c>
      <c r="C3267" s="329">
        <v>2284662</v>
      </c>
      <c r="D3267" s="329">
        <v>729271</v>
      </c>
      <c r="E3267" s="329">
        <v>1764267</v>
      </c>
      <c r="F3267" s="329">
        <v>2854097</v>
      </c>
      <c r="G3267" s="329">
        <v>417885</v>
      </c>
      <c r="H3267" s="39">
        <v>14402367</v>
      </c>
    </row>
    <row r="3268" spans="1:8" x14ac:dyDescent="0.35">
      <c r="A3268" s="312" t="s">
        <v>484</v>
      </c>
      <c r="B3268" s="329">
        <v>5965077</v>
      </c>
      <c r="C3268" s="329">
        <v>2670946</v>
      </c>
      <c r="D3268" s="329">
        <v>692764</v>
      </c>
      <c r="E3268" s="329">
        <v>1708322</v>
      </c>
      <c r="F3268" s="329">
        <v>2644887</v>
      </c>
      <c r="G3268" s="329">
        <v>401680</v>
      </c>
      <c r="H3268" s="39">
        <v>14083676</v>
      </c>
    </row>
    <row r="3269" spans="1:8" x14ac:dyDescent="0.35">
      <c r="A3269" s="312" t="s">
        <v>811</v>
      </c>
      <c r="B3269" s="329">
        <v>8340414</v>
      </c>
      <c r="C3269" s="329">
        <v>2459787</v>
      </c>
      <c r="D3269" s="329">
        <v>805796</v>
      </c>
      <c r="E3269" s="329">
        <v>1637625</v>
      </c>
      <c r="F3269" s="329">
        <v>2887145</v>
      </c>
      <c r="G3269" s="329">
        <v>506809</v>
      </c>
      <c r="H3269" s="39">
        <v>16637576</v>
      </c>
    </row>
    <row r="3270" spans="1:8" x14ac:dyDescent="0.35">
      <c r="A3270" s="312" t="s">
        <v>715</v>
      </c>
      <c r="B3270" s="329">
        <v>8970667</v>
      </c>
      <c r="C3270" s="329">
        <v>3224769</v>
      </c>
      <c r="D3270" s="329">
        <v>838900</v>
      </c>
      <c r="E3270" s="329">
        <v>1639647</v>
      </c>
      <c r="F3270" s="329">
        <v>2676121</v>
      </c>
      <c r="G3270" s="329">
        <v>509197</v>
      </c>
      <c r="H3270" s="39">
        <v>17859301</v>
      </c>
    </row>
    <row r="3271" spans="1:8" x14ac:dyDescent="0.35">
      <c r="A3271" s="312" t="s">
        <v>716</v>
      </c>
      <c r="B3271" s="329">
        <v>6486656</v>
      </c>
      <c r="C3271" s="329">
        <v>3058229</v>
      </c>
      <c r="D3271" s="329">
        <v>740387</v>
      </c>
      <c r="E3271" s="329">
        <v>1438531</v>
      </c>
      <c r="F3271" s="329">
        <v>2454871</v>
      </c>
      <c r="G3271" s="329">
        <v>516370</v>
      </c>
      <c r="H3271" s="39">
        <v>14695044</v>
      </c>
    </row>
    <row r="3272" spans="1:8" x14ac:dyDescent="0.35">
      <c r="A3272" s="312" t="s">
        <v>488</v>
      </c>
      <c r="B3272" s="329">
        <v>10074476</v>
      </c>
      <c r="C3272" s="329">
        <v>2560037</v>
      </c>
      <c r="D3272" s="329">
        <v>1061192</v>
      </c>
      <c r="E3272" s="329">
        <v>1788066</v>
      </c>
      <c r="F3272" s="329">
        <v>2665721</v>
      </c>
      <c r="G3272" s="329">
        <v>921741</v>
      </c>
      <c r="H3272" s="39">
        <v>19071233</v>
      </c>
    </row>
    <row r="3273" spans="1:8" x14ac:dyDescent="0.35">
      <c r="A3273" s="312" t="s">
        <v>889</v>
      </c>
      <c r="B3273" s="329">
        <v>11207047</v>
      </c>
      <c r="C3273" s="329">
        <v>2528592</v>
      </c>
      <c r="D3273" s="329">
        <v>762566</v>
      </c>
      <c r="E3273" s="329">
        <v>2202672</v>
      </c>
      <c r="F3273" s="329">
        <v>2280892</v>
      </c>
      <c r="G3273" s="329">
        <v>730470</v>
      </c>
      <c r="H3273" s="39">
        <v>19712239</v>
      </c>
    </row>
    <row r="3274" spans="1:8" x14ac:dyDescent="0.35">
      <c r="A3274" s="312" t="s">
        <v>812</v>
      </c>
      <c r="B3274" s="329">
        <v>15428016</v>
      </c>
      <c r="C3274" s="329">
        <v>2889621</v>
      </c>
      <c r="D3274" s="329">
        <v>886991</v>
      </c>
      <c r="E3274" s="329">
        <v>2222815</v>
      </c>
      <c r="F3274" s="329">
        <v>2127654</v>
      </c>
      <c r="G3274" s="329">
        <v>724066</v>
      </c>
      <c r="H3274" s="39">
        <v>24279163</v>
      </c>
    </row>
    <row r="3275" spans="1:8" x14ac:dyDescent="0.35">
      <c r="A3275" s="312" t="s">
        <v>489</v>
      </c>
      <c r="B3275" s="329">
        <v>13916972</v>
      </c>
      <c r="C3275" s="329">
        <v>2504409</v>
      </c>
      <c r="D3275" s="329">
        <v>695362</v>
      </c>
      <c r="E3275" s="329">
        <v>1993651</v>
      </c>
      <c r="F3275" s="329">
        <v>1861661</v>
      </c>
      <c r="G3275" s="329">
        <v>617285</v>
      </c>
      <c r="H3275" s="39">
        <v>21589340</v>
      </c>
    </row>
    <row r="3276" spans="1:8" x14ac:dyDescent="0.35">
      <c r="A3276" s="312" t="s">
        <v>492</v>
      </c>
      <c r="B3276" s="329">
        <v>20208601</v>
      </c>
      <c r="C3276" s="329">
        <v>2697508</v>
      </c>
      <c r="D3276" s="329">
        <v>662346</v>
      </c>
      <c r="E3276" s="329">
        <v>2283695</v>
      </c>
      <c r="F3276" s="329">
        <v>2290809</v>
      </c>
      <c r="G3276" s="329">
        <v>549245</v>
      </c>
      <c r="H3276" s="39">
        <v>28692204</v>
      </c>
    </row>
    <row r="3277" spans="1:8" x14ac:dyDescent="0.35">
      <c r="A3277" s="312" t="s">
        <v>493</v>
      </c>
      <c r="B3277" s="329">
        <v>21867471</v>
      </c>
      <c r="C3277" s="329">
        <v>2385206</v>
      </c>
      <c r="D3277" s="329">
        <v>866964</v>
      </c>
      <c r="E3277" s="329">
        <v>2100002</v>
      </c>
      <c r="F3277" s="329">
        <v>1765332</v>
      </c>
      <c r="G3277" s="329">
        <v>575037</v>
      </c>
      <c r="H3277" s="39">
        <v>29560012</v>
      </c>
    </row>
    <row r="3278" spans="1:8" x14ac:dyDescent="0.35">
      <c r="A3278" s="312" t="s">
        <v>813</v>
      </c>
      <c r="B3278" s="329">
        <v>16336429</v>
      </c>
      <c r="C3278" s="329">
        <v>2310801</v>
      </c>
      <c r="D3278" s="329">
        <v>748988</v>
      </c>
      <c r="E3278" s="329">
        <v>1754523</v>
      </c>
      <c r="F3278" s="329">
        <v>1856446</v>
      </c>
      <c r="G3278" s="329">
        <v>545365</v>
      </c>
      <c r="H3278" s="39">
        <v>23552552</v>
      </c>
    </row>
    <row r="3279" spans="1:8" x14ac:dyDescent="0.35">
      <c r="A3279" s="312" t="s">
        <v>717</v>
      </c>
      <c r="B3279" s="329">
        <v>12766858</v>
      </c>
      <c r="C3279" s="329">
        <v>2584371</v>
      </c>
      <c r="D3279" s="329">
        <v>914367</v>
      </c>
      <c r="E3279" s="329">
        <v>1171124</v>
      </c>
      <c r="F3279" s="329">
        <v>1731019</v>
      </c>
      <c r="G3279" s="329">
        <v>532817</v>
      </c>
      <c r="H3279" s="39">
        <v>19700556</v>
      </c>
    </row>
    <row r="3280" spans="1:8" x14ac:dyDescent="0.35">
      <c r="A3280" s="327" t="s">
        <v>1151</v>
      </c>
      <c r="B3280" s="272">
        <f t="shared" ref="B3280:H3280" si="279">SUM(B3261:B3279)</f>
        <v>209384494</v>
      </c>
      <c r="C3280" s="272">
        <f t="shared" si="279"/>
        <v>50896055</v>
      </c>
      <c r="D3280" s="272">
        <f t="shared" si="279"/>
        <v>14482733</v>
      </c>
      <c r="E3280" s="272">
        <f t="shared" si="279"/>
        <v>32886117</v>
      </c>
      <c r="F3280" s="272">
        <f t="shared" si="279"/>
        <v>44228053</v>
      </c>
      <c r="G3280" s="272">
        <f t="shared" si="279"/>
        <v>9967144</v>
      </c>
      <c r="H3280" s="272">
        <f t="shared" si="279"/>
        <v>361844596</v>
      </c>
    </row>
    <row r="3281" spans="1:8" x14ac:dyDescent="0.35">
      <c r="A3281" s="328" t="s">
        <v>1152</v>
      </c>
      <c r="B3281" s="298">
        <f t="shared" ref="B3281:H3281" si="280">B3280/19</f>
        <v>11020236.52631579</v>
      </c>
      <c r="C3281" s="298">
        <f t="shared" si="280"/>
        <v>2678739.7368421052</v>
      </c>
      <c r="D3281" s="298">
        <f t="shared" si="280"/>
        <v>762249.10526315786</v>
      </c>
      <c r="E3281" s="298">
        <f t="shared" si="280"/>
        <v>1730848.2631578948</v>
      </c>
      <c r="F3281" s="298">
        <f t="shared" si="280"/>
        <v>2327792.2631578948</v>
      </c>
      <c r="G3281" s="298">
        <f t="shared" si="280"/>
        <v>524586.52631578944</v>
      </c>
      <c r="H3281" s="298">
        <f t="shared" si="280"/>
        <v>19044452.421052631</v>
      </c>
    </row>
    <row r="3282" spans="1:8" x14ac:dyDescent="0.35">
      <c r="A3282" s="3"/>
      <c r="B3282" s="3"/>
    </row>
    <row r="3283" spans="1:8" x14ac:dyDescent="0.35">
      <c r="A3283" s="312" t="s">
        <v>1120</v>
      </c>
      <c r="B3283" s="329">
        <v>10901996</v>
      </c>
      <c r="C3283" s="329">
        <v>2675607</v>
      </c>
      <c r="D3283" s="329">
        <v>854795</v>
      </c>
      <c r="E3283" s="329">
        <v>1680701</v>
      </c>
      <c r="F3283" s="329">
        <v>2081222</v>
      </c>
      <c r="G3283" s="329">
        <v>756795</v>
      </c>
      <c r="H3283" s="39">
        <f>SUM(B3283:G3283)</f>
        <v>18951116</v>
      </c>
    </row>
    <row r="3284" spans="1:8" x14ac:dyDescent="0.35">
      <c r="A3284" s="312" t="s">
        <v>234</v>
      </c>
      <c r="B3284" s="329">
        <v>6570921</v>
      </c>
      <c r="C3284" s="329">
        <v>3665789</v>
      </c>
      <c r="D3284" s="329">
        <v>679349</v>
      </c>
      <c r="E3284" s="329">
        <v>1132968</v>
      </c>
      <c r="F3284" s="329">
        <v>1683987</v>
      </c>
      <c r="G3284" s="329">
        <v>611035</v>
      </c>
      <c r="H3284" s="39">
        <f t="shared" ref="H3284:H3303" si="281">SUM(B3284:G3284)</f>
        <v>14344049</v>
      </c>
    </row>
    <row r="3285" spans="1:8" x14ac:dyDescent="0.35">
      <c r="A3285" s="312" t="s">
        <v>233</v>
      </c>
      <c r="B3285" s="329">
        <v>6739444</v>
      </c>
      <c r="C3285" s="329">
        <v>2456948</v>
      </c>
      <c r="D3285" s="329">
        <v>747471</v>
      </c>
      <c r="E3285" s="329">
        <v>906716</v>
      </c>
      <c r="F3285" s="329">
        <v>1671936</v>
      </c>
      <c r="G3285" s="329">
        <v>482178</v>
      </c>
      <c r="H3285" s="39">
        <f t="shared" si="281"/>
        <v>13004693</v>
      </c>
    </row>
    <row r="3286" spans="1:8" x14ac:dyDescent="0.35">
      <c r="A3286" s="312" t="s">
        <v>232</v>
      </c>
      <c r="B3286" s="329">
        <v>8275886</v>
      </c>
      <c r="C3286" s="329">
        <v>3225057</v>
      </c>
      <c r="D3286" s="329">
        <v>857298</v>
      </c>
      <c r="E3286" s="329">
        <v>1060207</v>
      </c>
      <c r="F3286" s="329">
        <v>2074057</v>
      </c>
      <c r="G3286" s="329">
        <v>427537</v>
      </c>
      <c r="H3286" s="39">
        <f t="shared" si="281"/>
        <v>15920042</v>
      </c>
    </row>
    <row r="3287" spans="1:8" x14ac:dyDescent="0.35">
      <c r="A3287" s="312" t="s">
        <v>393</v>
      </c>
      <c r="B3287" s="329">
        <v>8987415</v>
      </c>
      <c r="C3287" s="329">
        <v>4780189</v>
      </c>
      <c r="D3287" s="329">
        <v>1268304</v>
      </c>
      <c r="E3287" s="329">
        <v>1702681</v>
      </c>
      <c r="F3287" s="329">
        <v>2062795</v>
      </c>
      <c r="G3287" s="329">
        <v>584613</v>
      </c>
      <c r="H3287" s="39">
        <f t="shared" si="281"/>
        <v>19385997</v>
      </c>
    </row>
    <row r="3288" spans="1:8" x14ac:dyDescent="0.35">
      <c r="A3288" s="312" t="s">
        <v>1121</v>
      </c>
      <c r="B3288" s="329">
        <v>9372925</v>
      </c>
      <c r="C3288" s="329">
        <v>5434009</v>
      </c>
      <c r="D3288" s="329">
        <v>1196521</v>
      </c>
      <c r="E3288" s="329">
        <v>1588610</v>
      </c>
      <c r="F3288" s="329">
        <v>2552463</v>
      </c>
      <c r="G3288" s="329">
        <v>610848</v>
      </c>
      <c r="H3288" s="39">
        <f t="shared" si="281"/>
        <v>20755376</v>
      </c>
    </row>
    <row r="3289" spans="1:8" x14ac:dyDescent="0.35">
      <c r="A3289" s="312" t="s">
        <v>229</v>
      </c>
      <c r="B3289" s="329">
        <v>6281037</v>
      </c>
      <c r="C3289" s="329">
        <v>5562955</v>
      </c>
      <c r="D3289" s="329">
        <v>1265234</v>
      </c>
      <c r="E3289" s="329">
        <v>1315783</v>
      </c>
      <c r="F3289" s="329">
        <v>2257859</v>
      </c>
      <c r="G3289" s="329">
        <v>431883</v>
      </c>
      <c r="H3289" s="39">
        <f t="shared" si="281"/>
        <v>17114751</v>
      </c>
    </row>
    <row r="3290" spans="1:8" x14ac:dyDescent="0.35">
      <c r="A3290" s="312" t="s">
        <v>228</v>
      </c>
      <c r="B3290" s="329">
        <v>8771984</v>
      </c>
      <c r="C3290" s="329">
        <v>4672719</v>
      </c>
      <c r="D3290" s="329">
        <v>1733161</v>
      </c>
      <c r="E3290" s="329">
        <v>1751422</v>
      </c>
      <c r="F3290" s="329">
        <v>2291778</v>
      </c>
      <c r="G3290" s="329">
        <v>496232</v>
      </c>
      <c r="H3290" s="39">
        <f t="shared" si="281"/>
        <v>19717296</v>
      </c>
    </row>
    <row r="3291" spans="1:8" x14ac:dyDescent="0.35">
      <c r="A3291" s="312" t="s">
        <v>227</v>
      </c>
      <c r="B3291" s="329">
        <v>6370068</v>
      </c>
      <c r="C3291" s="329">
        <v>3991330</v>
      </c>
      <c r="D3291" s="329">
        <v>1951370</v>
      </c>
      <c r="E3291" s="329">
        <v>1275385</v>
      </c>
      <c r="F3291" s="329">
        <v>2612030</v>
      </c>
      <c r="G3291" s="329">
        <v>482986</v>
      </c>
      <c r="H3291" s="39">
        <f t="shared" si="281"/>
        <v>16683169</v>
      </c>
    </row>
    <row r="3292" spans="1:8" x14ac:dyDescent="0.35">
      <c r="A3292" s="312" t="s">
        <v>392</v>
      </c>
      <c r="B3292" s="329">
        <v>7632017</v>
      </c>
      <c r="C3292" s="329">
        <v>2930318</v>
      </c>
      <c r="D3292" s="329">
        <v>1702234</v>
      </c>
      <c r="E3292" s="329">
        <v>1266005</v>
      </c>
      <c r="F3292" s="329">
        <v>2207273</v>
      </c>
      <c r="G3292" s="329">
        <v>565558</v>
      </c>
      <c r="H3292" s="39">
        <f t="shared" si="281"/>
        <v>16303405</v>
      </c>
    </row>
    <row r="3293" spans="1:8" x14ac:dyDescent="0.35">
      <c r="A3293" s="312" t="s">
        <v>1122</v>
      </c>
      <c r="B3293" s="329">
        <v>7614662</v>
      </c>
      <c r="C3293" s="329">
        <v>2833688</v>
      </c>
      <c r="D3293" s="329">
        <v>1104006</v>
      </c>
      <c r="E3293" s="329">
        <v>1375785</v>
      </c>
      <c r="F3293" s="329">
        <v>1904426</v>
      </c>
      <c r="G3293" s="329">
        <v>542354</v>
      </c>
      <c r="H3293" s="39">
        <f t="shared" si="281"/>
        <v>15374921</v>
      </c>
    </row>
    <row r="3294" spans="1:8" x14ac:dyDescent="0.35">
      <c r="A3294" s="312" t="s">
        <v>224</v>
      </c>
      <c r="B3294" s="329">
        <v>6218430</v>
      </c>
      <c r="C3294" s="329">
        <v>2196428</v>
      </c>
      <c r="D3294" s="329">
        <v>617634</v>
      </c>
      <c r="E3294" s="329">
        <v>1149715</v>
      </c>
      <c r="F3294" s="329">
        <v>2043851</v>
      </c>
      <c r="G3294" s="329">
        <v>419286</v>
      </c>
      <c r="H3294" s="39">
        <f t="shared" si="281"/>
        <v>12645344</v>
      </c>
    </row>
    <row r="3295" spans="1:8" x14ac:dyDescent="0.35">
      <c r="A3295" s="312" t="s">
        <v>223</v>
      </c>
      <c r="B3295" s="329">
        <v>7193850</v>
      </c>
      <c r="C3295" s="329">
        <v>2867302</v>
      </c>
      <c r="D3295" s="329">
        <v>612930</v>
      </c>
      <c r="E3295" s="329">
        <v>1187580</v>
      </c>
      <c r="F3295" s="329">
        <v>2074835</v>
      </c>
      <c r="G3295" s="329">
        <v>476223</v>
      </c>
      <c r="H3295" s="39">
        <f t="shared" si="281"/>
        <v>14412720</v>
      </c>
    </row>
    <row r="3296" spans="1:8" x14ac:dyDescent="0.35">
      <c r="A3296" s="312" t="s">
        <v>222</v>
      </c>
      <c r="B3296" s="329">
        <v>12228157</v>
      </c>
      <c r="C3296" s="329">
        <v>3246164</v>
      </c>
      <c r="D3296" s="329">
        <v>944068</v>
      </c>
      <c r="E3296" s="329">
        <v>960500</v>
      </c>
      <c r="F3296" s="329">
        <v>2568350</v>
      </c>
      <c r="G3296" s="329">
        <v>719755</v>
      </c>
      <c r="H3296" s="39">
        <f t="shared" si="281"/>
        <v>20666994</v>
      </c>
    </row>
    <row r="3297" spans="1:8" x14ac:dyDescent="0.35">
      <c r="A3297" s="312" t="s">
        <v>1123</v>
      </c>
      <c r="B3297" s="329">
        <v>10127480</v>
      </c>
      <c r="C3297" s="329">
        <v>3210477</v>
      </c>
      <c r="D3297" s="329">
        <v>1038263</v>
      </c>
      <c r="E3297" s="329">
        <v>1453070</v>
      </c>
      <c r="F3297" s="329">
        <v>2194376</v>
      </c>
      <c r="G3297" s="329">
        <v>750420</v>
      </c>
      <c r="H3297" s="39">
        <f t="shared" si="281"/>
        <v>18774086</v>
      </c>
    </row>
    <row r="3298" spans="1:8" x14ac:dyDescent="0.35">
      <c r="A3298" s="312" t="s">
        <v>1124</v>
      </c>
      <c r="B3298" s="329">
        <v>17611893</v>
      </c>
      <c r="C3298" s="329">
        <v>4547272</v>
      </c>
      <c r="D3298" s="329">
        <v>1101152</v>
      </c>
      <c r="E3298" s="329">
        <v>1606204</v>
      </c>
      <c r="F3298" s="329">
        <v>2390558</v>
      </c>
      <c r="G3298" s="329">
        <v>670850</v>
      </c>
      <c r="H3298" s="39">
        <f t="shared" si="281"/>
        <v>27927929</v>
      </c>
    </row>
    <row r="3299" spans="1:8" x14ac:dyDescent="0.35">
      <c r="A3299" s="312" t="s">
        <v>219</v>
      </c>
      <c r="B3299" s="329">
        <v>17864054</v>
      </c>
      <c r="C3299" s="329">
        <v>3488661</v>
      </c>
      <c r="D3299" s="329">
        <v>718827</v>
      </c>
      <c r="E3299" s="329">
        <v>1097533</v>
      </c>
      <c r="F3299" s="329">
        <v>2102491</v>
      </c>
      <c r="G3299" s="329">
        <v>606190</v>
      </c>
      <c r="H3299" s="39">
        <f t="shared" si="281"/>
        <v>25877756</v>
      </c>
    </row>
    <row r="3300" spans="1:8" x14ac:dyDescent="0.35">
      <c r="A3300" s="312" t="s">
        <v>218</v>
      </c>
      <c r="B3300" s="329">
        <v>14214638</v>
      </c>
      <c r="C3300" s="329">
        <v>2903198</v>
      </c>
      <c r="D3300" s="329">
        <v>742544</v>
      </c>
      <c r="E3300" s="329">
        <v>1168241</v>
      </c>
      <c r="F3300" s="329">
        <v>2391200</v>
      </c>
      <c r="G3300" s="329">
        <v>656732</v>
      </c>
      <c r="H3300" s="39">
        <f t="shared" si="281"/>
        <v>22076553</v>
      </c>
    </row>
    <row r="3301" spans="1:8" x14ac:dyDescent="0.35">
      <c r="A3301" s="312" t="s">
        <v>217</v>
      </c>
      <c r="B3301" s="329">
        <v>19125971</v>
      </c>
      <c r="C3301" s="329">
        <v>3380063</v>
      </c>
      <c r="D3301" s="329">
        <v>959216</v>
      </c>
      <c r="E3301" s="329">
        <v>1280907</v>
      </c>
      <c r="F3301" s="329">
        <v>2364815</v>
      </c>
      <c r="G3301" s="329">
        <v>671565</v>
      </c>
      <c r="H3301" s="39">
        <f t="shared" si="281"/>
        <v>27782537</v>
      </c>
    </row>
    <row r="3302" spans="1:8" x14ac:dyDescent="0.35">
      <c r="A3302" s="312" t="s">
        <v>391</v>
      </c>
      <c r="B3302" s="329">
        <v>12936540</v>
      </c>
      <c r="C3302" s="329">
        <v>2445722</v>
      </c>
      <c r="D3302" s="329">
        <v>875741</v>
      </c>
      <c r="E3302" s="329">
        <v>946092</v>
      </c>
      <c r="F3302" s="329">
        <v>1966735</v>
      </c>
      <c r="G3302" s="329">
        <v>901417</v>
      </c>
      <c r="H3302" s="39">
        <f t="shared" si="281"/>
        <v>20072247</v>
      </c>
    </row>
    <row r="3303" spans="1:8" x14ac:dyDescent="0.35">
      <c r="A3303" s="312" t="s">
        <v>1125</v>
      </c>
      <c r="B3303" s="329">
        <v>13421888</v>
      </c>
      <c r="C3303" s="329">
        <v>2960958</v>
      </c>
      <c r="D3303" s="329">
        <v>921977</v>
      </c>
      <c r="E3303" s="329">
        <v>2453064</v>
      </c>
      <c r="F3303" s="329">
        <v>2175270</v>
      </c>
      <c r="G3303" s="329">
        <v>561451</v>
      </c>
      <c r="H3303" s="39">
        <f t="shared" si="281"/>
        <v>22494608</v>
      </c>
    </row>
    <row r="3304" spans="1:8" x14ac:dyDescent="0.35">
      <c r="A3304" s="327" t="s">
        <v>1153</v>
      </c>
      <c r="B3304" s="272">
        <f>SUM(B3283:B3303)</f>
        <v>218461256</v>
      </c>
      <c r="C3304" s="272">
        <f t="shared" ref="C3304:H3304" si="282">SUM(C3283:C3303)</f>
        <v>73474854</v>
      </c>
      <c r="D3304" s="272">
        <f t="shared" si="282"/>
        <v>21892095</v>
      </c>
      <c r="E3304" s="272">
        <f t="shared" si="282"/>
        <v>28359169</v>
      </c>
      <c r="F3304" s="272">
        <f t="shared" si="282"/>
        <v>45672307</v>
      </c>
      <c r="G3304" s="272">
        <f t="shared" si="282"/>
        <v>12425908</v>
      </c>
      <c r="H3304" s="272">
        <f t="shared" si="282"/>
        <v>400285589</v>
      </c>
    </row>
    <row r="3305" spans="1:8" x14ac:dyDescent="0.35">
      <c r="A3305" s="328" t="s">
        <v>1154</v>
      </c>
      <c r="B3305" s="298">
        <f>AVERAGE(B3283:B3303)</f>
        <v>10402916.952380951</v>
      </c>
      <c r="C3305" s="298">
        <f t="shared" ref="C3305:H3305" si="283">AVERAGE(C3283:C3303)</f>
        <v>3498802.5714285714</v>
      </c>
      <c r="D3305" s="298">
        <f t="shared" si="283"/>
        <v>1042480.7142857143</v>
      </c>
      <c r="E3305" s="298">
        <f t="shared" si="283"/>
        <v>1350436.6190476189</v>
      </c>
      <c r="F3305" s="298">
        <f t="shared" si="283"/>
        <v>2174871.7619047621</v>
      </c>
      <c r="G3305" s="298">
        <f t="shared" si="283"/>
        <v>591709.90476190473</v>
      </c>
      <c r="H3305" s="298">
        <f t="shared" si="283"/>
        <v>19061218.523809522</v>
      </c>
    </row>
    <row r="3306" spans="1:8" x14ac:dyDescent="0.35">
      <c r="A3306" s="3"/>
      <c r="B3306" s="3"/>
    </row>
    <row r="3307" spans="1:8" x14ac:dyDescent="0.35">
      <c r="A3307" s="312" t="s">
        <v>523</v>
      </c>
      <c r="B3307" s="329">
        <v>10980716</v>
      </c>
      <c r="C3307" s="329">
        <v>2628817</v>
      </c>
      <c r="D3307" s="329">
        <v>785038</v>
      </c>
      <c r="E3307" s="329">
        <v>1648055</v>
      </c>
      <c r="F3307" s="329">
        <v>2418891</v>
      </c>
      <c r="G3307" s="329">
        <v>496204</v>
      </c>
      <c r="H3307" s="39">
        <v>18957721</v>
      </c>
    </row>
    <row r="3308" spans="1:8" x14ac:dyDescent="0.35">
      <c r="A3308" s="312" t="s">
        <v>524</v>
      </c>
      <c r="B3308" s="329">
        <v>7828023</v>
      </c>
      <c r="C3308" s="329">
        <v>1883419</v>
      </c>
      <c r="D3308" s="329">
        <v>769568</v>
      </c>
      <c r="E3308" s="329">
        <v>1223521</v>
      </c>
      <c r="F3308" s="329">
        <v>2721192</v>
      </c>
      <c r="G3308" s="329">
        <v>443723</v>
      </c>
      <c r="H3308" s="39">
        <v>14869446</v>
      </c>
    </row>
    <row r="3309" spans="1:8" x14ac:dyDescent="0.35">
      <c r="A3309" s="312" t="s">
        <v>823</v>
      </c>
      <c r="B3309" s="329">
        <v>8935931</v>
      </c>
      <c r="C3309" s="329">
        <v>2687588</v>
      </c>
      <c r="D3309" s="329">
        <v>784756</v>
      </c>
      <c r="E3309" s="329">
        <v>1104477</v>
      </c>
      <c r="F3309" s="329">
        <v>2600201</v>
      </c>
      <c r="G3309" s="329">
        <v>429979</v>
      </c>
      <c r="H3309" s="39">
        <v>16542932</v>
      </c>
    </row>
    <row r="3310" spans="1:8" x14ac:dyDescent="0.35">
      <c r="A3310" s="312" t="s">
        <v>726</v>
      </c>
      <c r="B3310" s="329">
        <v>7904914</v>
      </c>
      <c r="C3310" s="329">
        <v>2185500</v>
      </c>
      <c r="D3310" s="329">
        <v>599448</v>
      </c>
      <c r="E3310" s="329">
        <v>1405133</v>
      </c>
      <c r="F3310" s="329">
        <v>2307149</v>
      </c>
      <c r="G3310" s="329">
        <v>578579</v>
      </c>
      <c r="H3310" s="39">
        <v>14980723</v>
      </c>
    </row>
    <row r="3311" spans="1:8" x14ac:dyDescent="0.35">
      <c r="A3311" s="312" t="s">
        <v>525</v>
      </c>
      <c r="B3311" s="329">
        <v>9062165</v>
      </c>
      <c r="C3311" s="329">
        <v>2425508</v>
      </c>
      <c r="D3311" s="329">
        <v>668854</v>
      </c>
      <c r="E3311" s="329">
        <v>1689256</v>
      </c>
      <c r="F3311" s="329">
        <v>2462820</v>
      </c>
      <c r="G3311" s="329">
        <v>505169</v>
      </c>
      <c r="H3311" s="39">
        <v>16813772</v>
      </c>
    </row>
    <row r="3312" spans="1:8" x14ac:dyDescent="0.35">
      <c r="A3312" s="312" t="s">
        <v>528</v>
      </c>
      <c r="B3312" s="329">
        <v>5437459</v>
      </c>
      <c r="C3312" s="329">
        <v>1919877</v>
      </c>
      <c r="D3312" s="329">
        <v>609028</v>
      </c>
      <c r="E3312" s="329">
        <v>1711981</v>
      </c>
      <c r="F3312" s="329">
        <v>3217503</v>
      </c>
      <c r="G3312" s="329">
        <v>479730</v>
      </c>
      <c r="H3312" s="39">
        <v>13375578</v>
      </c>
    </row>
    <row r="3313" spans="1:8" x14ac:dyDescent="0.35">
      <c r="A3313" s="312" t="s">
        <v>529</v>
      </c>
      <c r="B3313" s="329">
        <v>7436634</v>
      </c>
      <c r="C3313" s="329">
        <v>2235006</v>
      </c>
      <c r="D3313" s="329">
        <v>655583</v>
      </c>
      <c r="E3313" s="329">
        <v>1740694</v>
      </c>
      <c r="F3313" s="329">
        <v>2694269</v>
      </c>
      <c r="G3313" s="329">
        <v>478015</v>
      </c>
      <c r="H3313" s="39">
        <v>15240201</v>
      </c>
    </row>
    <row r="3314" spans="1:8" x14ac:dyDescent="0.35">
      <c r="A3314" s="312" t="s">
        <v>824</v>
      </c>
      <c r="B3314" s="329">
        <v>8534254</v>
      </c>
      <c r="C3314" s="329">
        <v>1951489</v>
      </c>
      <c r="D3314" s="329">
        <v>733027</v>
      </c>
      <c r="E3314" s="329">
        <v>1592418</v>
      </c>
      <c r="F3314" s="329">
        <v>2901748</v>
      </c>
      <c r="G3314" s="329">
        <v>485450</v>
      </c>
      <c r="H3314" s="39">
        <v>16198386</v>
      </c>
    </row>
    <row r="3315" spans="1:8" x14ac:dyDescent="0.35">
      <c r="A3315" s="312" t="s">
        <v>727</v>
      </c>
      <c r="B3315" s="329">
        <v>7033607</v>
      </c>
      <c r="C3315" s="329">
        <v>1949036</v>
      </c>
      <c r="D3315" s="329">
        <v>659175</v>
      </c>
      <c r="E3315" s="329">
        <v>1720089</v>
      </c>
      <c r="F3315" s="329">
        <v>2906660</v>
      </c>
      <c r="G3315" s="329">
        <v>723168</v>
      </c>
      <c r="H3315" s="39">
        <v>14991735</v>
      </c>
    </row>
    <row r="3316" spans="1:8" x14ac:dyDescent="0.35">
      <c r="A3316" s="312" t="s">
        <v>530</v>
      </c>
      <c r="B3316" s="329">
        <v>10489158</v>
      </c>
      <c r="C3316" s="329">
        <v>2518850</v>
      </c>
      <c r="D3316" s="329">
        <v>862950</v>
      </c>
      <c r="E3316" s="329">
        <v>1046137</v>
      </c>
      <c r="F3316" s="329">
        <v>2181259</v>
      </c>
      <c r="G3316" s="329">
        <v>467227</v>
      </c>
      <c r="H3316" s="39">
        <v>17565581</v>
      </c>
    </row>
    <row r="3317" spans="1:8" x14ac:dyDescent="0.35">
      <c r="A3317" s="312" t="s">
        <v>533</v>
      </c>
      <c r="B3317" s="329">
        <v>7083050</v>
      </c>
      <c r="C3317" s="329">
        <v>1911871</v>
      </c>
      <c r="D3317" s="329">
        <v>603711</v>
      </c>
      <c r="E3317" s="329">
        <v>1429431</v>
      </c>
      <c r="F3317" s="329">
        <v>2141709</v>
      </c>
      <c r="G3317" s="329">
        <v>503158</v>
      </c>
      <c r="H3317" s="39">
        <v>13672930</v>
      </c>
    </row>
    <row r="3318" spans="1:8" x14ac:dyDescent="0.35">
      <c r="A3318" s="312" t="s">
        <v>534</v>
      </c>
      <c r="B3318" s="329">
        <v>7703200</v>
      </c>
      <c r="C3318" s="329">
        <v>2341870</v>
      </c>
      <c r="D3318" s="329">
        <v>762030</v>
      </c>
      <c r="E3318" s="329">
        <v>1634033</v>
      </c>
      <c r="F3318" s="329">
        <v>2169358</v>
      </c>
      <c r="G3318" s="329">
        <v>641169</v>
      </c>
      <c r="H3318" s="39">
        <v>15251660</v>
      </c>
    </row>
    <row r="3319" spans="1:8" x14ac:dyDescent="0.35">
      <c r="A3319" s="312" t="s">
        <v>825</v>
      </c>
      <c r="B3319" s="329">
        <v>7754256</v>
      </c>
      <c r="C3319" s="329">
        <v>2930601</v>
      </c>
      <c r="D3319" s="329">
        <v>792783</v>
      </c>
      <c r="E3319" s="329">
        <v>1493760</v>
      </c>
      <c r="F3319" s="329">
        <v>2413003</v>
      </c>
      <c r="G3319" s="329">
        <v>582688</v>
      </c>
      <c r="H3319" s="39">
        <v>15967091</v>
      </c>
    </row>
    <row r="3320" spans="1:8" x14ac:dyDescent="0.35">
      <c r="A3320" s="312" t="s">
        <v>728</v>
      </c>
      <c r="B3320" s="329">
        <v>7458055</v>
      </c>
      <c r="C3320" s="329">
        <v>2614544</v>
      </c>
      <c r="D3320" s="329">
        <v>863945</v>
      </c>
      <c r="E3320" s="329">
        <v>1254426</v>
      </c>
      <c r="F3320" s="329">
        <v>2200486</v>
      </c>
      <c r="G3320" s="329">
        <v>517671</v>
      </c>
      <c r="H3320" s="39">
        <v>14909127</v>
      </c>
    </row>
    <row r="3321" spans="1:8" x14ac:dyDescent="0.35">
      <c r="A3321" s="312" t="s">
        <v>538</v>
      </c>
      <c r="B3321" s="329">
        <v>5367373</v>
      </c>
      <c r="C3321" s="329">
        <v>1504612</v>
      </c>
      <c r="D3321" s="329">
        <v>333044</v>
      </c>
      <c r="E3321" s="329">
        <v>1280777</v>
      </c>
      <c r="F3321" s="329">
        <v>2745796</v>
      </c>
      <c r="G3321" s="329">
        <v>340615</v>
      </c>
      <c r="H3321" s="39">
        <v>11572217</v>
      </c>
    </row>
    <row r="3322" spans="1:8" x14ac:dyDescent="0.35">
      <c r="A3322" s="312" t="s">
        <v>539</v>
      </c>
      <c r="B3322" s="329">
        <v>7288328</v>
      </c>
      <c r="C3322" s="329">
        <v>2484727</v>
      </c>
      <c r="D3322" s="329">
        <v>852593</v>
      </c>
      <c r="E3322" s="329">
        <v>2144901</v>
      </c>
      <c r="F3322" s="329">
        <v>2746273</v>
      </c>
      <c r="G3322" s="329">
        <v>690438</v>
      </c>
      <c r="H3322" s="39">
        <v>16207260</v>
      </c>
    </row>
    <row r="3323" spans="1:8" x14ac:dyDescent="0.35">
      <c r="A3323" s="312" t="s">
        <v>826</v>
      </c>
      <c r="B3323" s="329">
        <v>9018559</v>
      </c>
      <c r="C3323" s="329">
        <v>2261354</v>
      </c>
      <c r="D3323" s="329">
        <v>1063142</v>
      </c>
      <c r="E3323" s="329">
        <v>2010879</v>
      </c>
      <c r="F3323" s="329">
        <v>2175206</v>
      </c>
      <c r="G3323" s="329">
        <v>558422</v>
      </c>
      <c r="H3323" s="39">
        <v>17087562</v>
      </c>
    </row>
    <row r="3324" spans="1:8" x14ac:dyDescent="0.35">
      <c r="A3324" s="312" t="s">
        <v>729</v>
      </c>
      <c r="B3324" s="329">
        <v>7626841</v>
      </c>
      <c r="C3324" s="329">
        <v>2637521</v>
      </c>
      <c r="D3324" s="329">
        <v>899574</v>
      </c>
      <c r="E3324" s="329">
        <v>2191693</v>
      </c>
      <c r="F3324" s="329">
        <v>2218886</v>
      </c>
      <c r="G3324" s="329">
        <v>608333</v>
      </c>
      <c r="H3324" s="39">
        <v>16182848</v>
      </c>
    </row>
    <row r="3325" spans="1:8" x14ac:dyDescent="0.35">
      <c r="A3325" s="312" t="s">
        <v>540</v>
      </c>
      <c r="B3325" s="329">
        <v>9961986</v>
      </c>
      <c r="C3325" s="329">
        <v>2588522</v>
      </c>
      <c r="D3325" s="329">
        <v>941426</v>
      </c>
      <c r="E3325" s="329">
        <v>1975311</v>
      </c>
      <c r="F3325" s="329">
        <v>2815805</v>
      </c>
      <c r="G3325" s="329">
        <v>637647</v>
      </c>
      <c r="H3325" s="39">
        <v>18920697</v>
      </c>
    </row>
    <row r="3326" spans="1:8" x14ac:dyDescent="0.35">
      <c r="A3326" s="312" t="s">
        <v>543</v>
      </c>
      <c r="B3326" s="329">
        <v>6998195</v>
      </c>
      <c r="C3326" s="329">
        <v>1929878</v>
      </c>
      <c r="D3326" s="329">
        <v>537350</v>
      </c>
      <c r="E3326" s="329">
        <v>1920110</v>
      </c>
      <c r="F3326" s="329">
        <v>1969522</v>
      </c>
      <c r="G3326" s="329">
        <v>467514</v>
      </c>
      <c r="H3326" s="39">
        <v>13822569</v>
      </c>
    </row>
    <row r="3327" spans="1:8" x14ac:dyDescent="0.35">
      <c r="A3327" s="312" t="s">
        <v>544</v>
      </c>
      <c r="B3327" s="329">
        <v>9235769</v>
      </c>
      <c r="C3327" s="329">
        <v>3106249</v>
      </c>
      <c r="D3327" s="329">
        <v>904390</v>
      </c>
      <c r="E3327" s="329">
        <v>1456044</v>
      </c>
      <c r="F3327" s="329">
        <v>2196311</v>
      </c>
      <c r="G3327" s="329">
        <v>458596</v>
      </c>
      <c r="H3327" s="39">
        <v>17357359</v>
      </c>
    </row>
    <row r="3328" spans="1:8" x14ac:dyDescent="0.35">
      <c r="A3328" s="327" t="s">
        <v>1155</v>
      </c>
      <c r="B3328" s="272">
        <f>SUM(B3307:B3327)</f>
        <v>169138473</v>
      </c>
      <c r="C3328" s="272">
        <f t="shared" ref="C3328:H3328" si="284">SUM(C3307:C3327)</f>
        <v>48696839</v>
      </c>
      <c r="D3328" s="272">
        <f t="shared" si="284"/>
        <v>15681415</v>
      </c>
      <c r="E3328" s="272">
        <f t="shared" si="284"/>
        <v>33673126</v>
      </c>
      <c r="F3328" s="272">
        <f t="shared" si="284"/>
        <v>52204047</v>
      </c>
      <c r="G3328" s="272">
        <f t="shared" si="284"/>
        <v>11093495</v>
      </c>
      <c r="H3328" s="272">
        <f t="shared" si="284"/>
        <v>330487395</v>
      </c>
    </row>
    <row r="3329" spans="1:9" x14ac:dyDescent="0.35">
      <c r="A3329" s="328" t="s">
        <v>1156</v>
      </c>
      <c r="B3329" s="298">
        <f>B3328/21</f>
        <v>8054213</v>
      </c>
      <c r="C3329" s="298">
        <f t="shared" ref="C3329:H3329" si="285">C3328/21</f>
        <v>2318897.0952380951</v>
      </c>
      <c r="D3329" s="298">
        <f t="shared" si="285"/>
        <v>746734.04761904757</v>
      </c>
      <c r="E3329" s="298">
        <f t="shared" si="285"/>
        <v>1603482.1904761905</v>
      </c>
      <c r="F3329" s="298">
        <f t="shared" si="285"/>
        <v>2485907</v>
      </c>
      <c r="G3329" s="298">
        <f t="shared" si="285"/>
        <v>528261.66666666663</v>
      </c>
      <c r="H3329" s="298">
        <f t="shared" si="285"/>
        <v>15737495</v>
      </c>
    </row>
    <row r="3330" spans="1:9" x14ac:dyDescent="0.35">
      <c r="A3330" s="3"/>
      <c r="B3330" s="3"/>
    </row>
    <row r="3331" spans="1:9" x14ac:dyDescent="0.35">
      <c r="A3331" s="314" t="s">
        <v>188</v>
      </c>
      <c r="B3331" s="329">
        <v>14721728</v>
      </c>
      <c r="C3331" s="329">
        <v>3004338</v>
      </c>
      <c r="D3331" s="329">
        <v>745612</v>
      </c>
      <c r="E3331" s="329">
        <v>1334419</v>
      </c>
      <c r="F3331" s="329">
        <v>2073072</v>
      </c>
      <c r="G3331" s="329">
        <v>616284</v>
      </c>
      <c r="H3331" s="329">
        <v>22495453</v>
      </c>
      <c r="I3331" s="3"/>
    </row>
    <row r="3332" spans="1:9" x14ac:dyDescent="0.35">
      <c r="A3332" s="314" t="s">
        <v>381</v>
      </c>
      <c r="B3332" s="329">
        <v>10227818</v>
      </c>
      <c r="C3332" s="329">
        <v>3611557</v>
      </c>
      <c r="D3332" s="329">
        <v>696796</v>
      </c>
      <c r="E3332" s="329">
        <v>1384645</v>
      </c>
      <c r="F3332" s="329">
        <v>2701157</v>
      </c>
      <c r="G3332" s="329">
        <v>599642</v>
      </c>
      <c r="H3332" s="329">
        <v>19221615</v>
      </c>
      <c r="I3332" s="3"/>
    </row>
    <row r="3333" spans="1:9" x14ac:dyDescent="0.35">
      <c r="A3333" s="314" t="s">
        <v>1090</v>
      </c>
      <c r="B3333" s="329">
        <v>9446036</v>
      </c>
      <c r="C3333" s="329">
        <v>2710679</v>
      </c>
      <c r="D3333" s="329">
        <v>845112</v>
      </c>
      <c r="E3333" s="329">
        <v>1099925</v>
      </c>
      <c r="F3333" s="329">
        <v>1984814</v>
      </c>
      <c r="G3333" s="329">
        <v>574227</v>
      </c>
      <c r="H3333" s="329">
        <v>16660793</v>
      </c>
      <c r="I3333" s="3"/>
    </row>
    <row r="3334" spans="1:9" x14ac:dyDescent="0.35">
      <c r="A3334" s="314" t="s">
        <v>185</v>
      </c>
      <c r="B3334" s="329">
        <v>7203927</v>
      </c>
      <c r="C3334" s="329">
        <v>4602810</v>
      </c>
      <c r="D3334" s="329">
        <v>676657</v>
      </c>
      <c r="E3334" s="329">
        <v>1689926</v>
      </c>
      <c r="F3334" s="329">
        <v>2075592</v>
      </c>
      <c r="G3334" s="329">
        <v>483371</v>
      </c>
      <c r="H3334" s="329">
        <v>16732283</v>
      </c>
      <c r="I3334" s="3"/>
    </row>
    <row r="3335" spans="1:9" x14ac:dyDescent="0.35">
      <c r="A3335" s="314" t="s">
        <v>184</v>
      </c>
      <c r="B3335" s="329">
        <v>9916217</v>
      </c>
      <c r="C3335" s="329">
        <v>5956004</v>
      </c>
      <c r="D3335" s="329">
        <v>837897</v>
      </c>
      <c r="E3335" s="329">
        <v>1359721</v>
      </c>
      <c r="F3335" s="329">
        <v>2526934</v>
      </c>
      <c r="G3335" s="329">
        <v>556485</v>
      </c>
      <c r="H3335" s="329">
        <v>21153258</v>
      </c>
      <c r="I3335" s="3"/>
    </row>
    <row r="3336" spans="1:9" x14ac:dyDescent="0.35">
      <c r="A3336" s="314" t="s">
        <v>183</v>
      </c>
      <c r="B3336" s="329">
        <v>10519078</v>
      </c>
      <c r="C3336" s="329">
        <v>4549412</v>
      </c>
      <c r="D3336" s="329">
        <v>888065</v>
      </c>
      <c r="E3336" s="329">
        <v>1299577</v>
      </c>
      <c r="F3336" s="329">
        <v>2535195</v>
      </c>
      <c r="G3336" s="329">
        <v>602604</v>
      </c>
      <c r="H3336" s="329">
        <v>20393931</v>
      </c>
      <c r="I3336" s="3"/>
    </row>
    <row r="3337" spans="1:9" x14ac:dyDescent="0.35">
      <c r="A3337" s="314" t="s">
        <v>380</v>
      </c>
      <c r="B3337" s="329">
        <v>11393162</v>
      </c>
      <c r="C3337" s="329">
        <v>5833811</v>
      </c>
      <c r="D3337" s="329">
        <v>981920</v>
      </c>
      <c r="E3337" s="329">
        <v>1959500</v>
      </c>
      <c r="F3337" s="329">
        <v>2358319</v>
      </c>
      <c r="G3337" s="329">
        <v>627015</v>
      </c>
      <c r="H3337" s="329">
        <v>23153727</v>
      </c>
      <c r="I3337" s="3"/>
    </row>
    <row r="3338" spans="1:9" x14ac:dyDescent="0.35">
      <c r="A3338" s="314" t="s">
        <v>1091</v>
      </c>
      <c r="B3338" s="329">
        <v>11159828</v>
      </c>
      <c r="C3338" s="329">
        <v>6232123</v>
      </c>
      <c r="D3338" s="329">
        <v>901128</v>
      </c>
      <c r="E3338" s="329">
        <v>1855998</v>
      </c>
      <c r="F3338" s="329">
        <v>2429752</v>
      </c>
      <c r="G3338" s="329">
        <v>512182</v>
      </c>
      <c r="H3338" s="329">
        <v>23091011</v>
      </c>
      <c r="I3338" s="3"/>
    </row>
    <row r="3339" spans="1:9" x14ac:dyDescent="0.35">
      <c r="A3339" s="314" t="s">
        <v>180</v>
      </c>
      <c r="B3339" s="329">
        <v>13595488</v>
      </c>
      <c r="C3339" s="329">
        <v>5968491</v>
      </c>
      <c r="D3339" s="329">
        <v>793926</v>
      </c>
      <c r="E3339" s="329">
        <v>1761956</v>
      </c>
      <c r="F3339" s="329">
        <v>2802394</v>
      </c>
      <c r="G3339" s="329">
        <v>731044</v>
      </c>
      <c r="H3339" s="329">
        <v>25653299</v>
      </c>
      <c r="I3339" s="3"/>
    </row>
    <row r="3340" spans="1:9" x14ac:dyDescent="0.35">
      <c r="A3340" s="314" t="s">
        <v>179</v>
      </c>
      <c r="B3340" s="329">
        <v>9760590</v>
      </c>
      <c r="C3340" s="329">
        <v>3913868</v>
      </c>
      <c r="D3340" s="329">
        <v>681644</v>
      </c>
      <c r="E3340" s="329">
        <v>2309666</v>
      </c>
      <c r="F3340" s="329">
        <v>2317918</v>
      </c>
      <c r="G3340" s="329">
        <v>454617</v>
      </c>
      <c r="H3340" s="329">
        <v>19438303</v>
      </c>
      <c r="I3340" s="3"/>
    </row>
    <row r="3341" spans="1:9" x14ac:dyDescent="0.35">
      <c r="A3341" s="314" t="s">
        <v>178</v>
      </c>
      <c r="B3341" s="329">
        <v>13502537</v>
      </c>
      <c r="C3341" s="329">
        <v>3872974</v>
      </c>
      <c r="D3341" s="329">
        <v>811597</v>
      </c>
      <c r="E3341" s="329">
        <v>2077151</v>
      </c>
      <c r="F3341" s="329">
        <v>2509442</v>
      </c>
      <c r="G3341" s="329">
        <v>493925</v>
      </c>
      <c r="H3341" s="329">
        <v>23267626</v>
      </c>
      <c r="I3341" s="3"/>
    </row>
    <row r="3342" spans="1:9" x14ac:dyDescent="0.35">
      <c r="A3342" s="314" t="s">
        <v>379</v>
      </c>
      <c r="B3342" s="329">
        <v>10467302</v>
      </c>
      <c r="C3342" s="329">
        <v>3870570</v>
      </c>
      <c r="D3342" s="329">
        <v>672021</v>
      </c>
      <c r="E3342" s="329">
        <v>1614482</v>
      </c>
      <c r="F3342" s="329">
        <v>2521992</v>
      </c>
      <c r="G3342" s="329">
        <v>546895</v>
      </c>
      <c r="H3342" s="329">
        <v>19693262</v>
      </c>
      <c r="I3342" s="3"/>
    </row>
    <row r="3343" spans="1:9" x14ac:dyDescent="0.35">
      <c r="A3343" s="314" t="s">
        <v>1092</v>
      </c>
      <c r="B3343" s="329">
        <v>9567028</v>
      </c>
      <c r="C3343" s="329">
        <v>4488190</v>
      </c>
      <c r="D3343" s="329">
        <v>777249</v>
      </c>
      <c r="E3343" s="329">
        <v>1871910</v>
      </c>
      <c r="F3343" s="329">
        <v>2034644</v>
      </c>
      <c r="G3343" s="329">
        <v>531011</v>
      </c>
      <c r="H3343" s="329">
        <v>19270032</v>
      </c>
      <c r="I3343" s="3"/>
    </row>
    <row r="3344" spans="1:9" x14ac:dyDescent="0.35">
      <c r="A3344" s="314" t="s">
        <v>175</v>
      </c>
      <c r="B3344" s="329">
        <v>9636892</v>
      </c>
      <c r="C3344" s="329">
        <v>3883514</v>
      </c>
      <c r="D3344" s="329">
        <v>595301</v>
      </c>
      <c r="E3344" s="329">
        <v>1851620</v>
      </c>
      <c r="F3344" s="329">
        <v>2141754</v>
      </c>
      <c r="G3344" s="329">
        <v>448687</v>
      </c>
      <c r="H3344" s="329">
        <v>18557768</v>
      </c>
      <c r="I3344" s="3"/>
    </row>
    <row r="3345" spans="1:9" x14ac:dyDescent="0.35">
      <c r="A3345" s="314" t="s">
        <v>174</v>
      </c>
      <c r="B3345" s="329">
        <v>9788177</v>
      </c>
      <c r="C3345" s="329">
        <v>2911283</v>
      </c>
      <c r="D3345" s="329">
        <v>881300</v>
      </c>
      <c r="E3345" s="329">
        <v>2557742</v>
      </c>
      <c r="F3345" s="329">
        <v>2066066</v>
      </c>
      <c r="G3345" s="329">
        <v>478821</v>
      </c>
      <c r="H3345" s="329">
        <v>18683389</v>
      </c>
      <c r="I3345" s="3"/>
    </row>
    <row r="3346" spans="1:9" x14ac:dyDescent="0.35">
      <c r="A3346" s="314" t="s">
        <v>173</v>
      </c>
      <c r="B3346" s="329">
        <v>12435927</v>
      </c>
      <c r="C3346" s="329">
        <v>3000282</v>
      </c>
      <c r="D3346" s="329">
        <v>722203</v>
      </c>
      <c r="E3346" s="329">
        <v>1587415</v>
      </c>
      <c r="F3346" s="329">
        <v>2630631</v>
      </c>
      <c r="G3346" s="329">
        <v>464151</v>
      </c>
      <c r="H3346" s="329">
        <v>20840609</v>
      </c>
      <c r="I3346" s="3"/>
    </row>
    <row r="3347" spans="1:9" x14ac:dyDescent="0.35">
      <c r="A3347" s="314" t="s">
        <v>378</v>
      </c>
      <c r="B3347" s="329">
        <v>23367123</v>
      </c>
      <c r="C3347" s="329">
        <v>5025038</v>
      </c>
      <c r="D3347" s="329">
        <v>939158</v>
      </c>
      <c r="E3347" s="329">
        <v>1942058</v>
      </c>
      <c r="F3347" s="329">
        <v>3393757</v>
      </c>
      <c r="G3347" s="329">
        <v>704346</v>
      </c>
      <c r="H3347" s="329">
        <v>35371480</v>
      </c>
      <c r="I3347" s="3"/>
    </row>
    <row r="3348" spans="1:9" x14ac:dyDescent="0.35">
      <c r="A3348" s="314" t="s">
        <v>1093</v>
      </c>
      <c r="B3348" s="329">
        <v>15737409</v>
      </c>
      <c r="C3348" s="329">
        <v>2919940</v>
      </c>
      <c r="D3348" s="329">
        <v>749472</v>
      </c>
      <c r="E3348" s="329">
        <v>1752005</v>
      </c>
      <c r="F3348" s="329">
        <v>2332426</v>
      </c>
      <c r="G3348" s="329">
        <v>486931</v>
      </c>
      <c r="H3348" s="329">
        <v>23978183</v>
      </c>
      <c r="I3348" s="3"/>
    </row>
    <row r="3349" spans="1:9" x14ac:dyDescent="0.35">
      <c r="A3349" s="314" t="s">
        <v>170</v>
      </c>
      <c r="B3349" s="329">
        <v>27953306</v>
      </c>
      <c r="C3349" s="329">
        <v>3732466</v>
      </c>
      <c r="D3349" s="329">
        <v>982840</v>
      </c>
      <c r="E3349" s="329">
        <v>2663635</v>
      </c>
      <c r="F3349" s="329">
        <v>2915015</v>
      </c>
      <c r="G3349" s="329">
        <v>883297</v>
      </c>
      <c r="H3349" s="329">
        <v>39130559</v>
      </c>
      <c r="I3349" s="3"/>
    </row>
    <row r="3350" spans="1:9" x14ac:dyDescent="0.35">
      <c r="A3350" s="314" t="s">
        <v>169</v>
      </c>
      <c r="B3350" s="329">
        <v>25318198</v>
      </c>
      <c r="C3350" s="329">
        <v>4833123</v>
      </c>
      <c r="D3350" s="329">
        <v>901301</v>
      </c>
      <c r="E3350" s="329">
        <v>3228143</v>
      </c>
      <c r="F3350" s="329">
        <v>3338701</v>
      </c>
      <c r="G3350" s="329">
        <v>651865</v>
      </c>
      <c r="H3350" s="329">
        <v>38271331</v>
      </c>
      <c r="I3350" s="3"/>
    </row>
    <row r="3351" spans="1:9" x14ac:dyDescent="0.35">
      <c r="A3351" s="314" t="s">
        <v>377</v>
      </c>
      <c r="B3351" s="329">
        <v>14881240</v>
      </c>
      <c r="C3351" s="329">
        <v>3150135</v>
      </c>
      <c r="D3351" s="329">
        <v>687314</v>
      </c>
      <c r="E3351" s="329">
        <v>2352189</v>
      </c>
      <c r="F3351" s="329">
        <v>2637099</v>
      </c>
      <c r="G3351" s="329">
        <v>602522</v>
      </c>
      <c r="H3351" s="329">
        <v>24310499</v>
      </c>
      <c r="I3351" s="3"/>
    </row>
    <row r="3352" spans="1:9" x14ac:dyDescent="0.35">
      <c r="A3352" s="314" t="s">
        <v>1095</v>
      </c>
      <c r="B3352" s="329">
        <v>23588435</v>
      </c>
      <c r="C3352" s="329">
        <v>5056791</v>
      </c>
      <c r="D3352" s="329">
        <v>1323832</v>
      </c>
      <c r="E3352" s="329">
        <v>2132482</v>
      </c>
      <c r="F3352" s="329">
        <v>3327564</v>
      </c>
      <c r="G3352" s="329">
        <v>746513</v>
      </c>
      <c r="H3352" s="329">
        <v>36175617</v>
      </c>
      <c r="I3352" s="3"/>
    </row>
    <row r="3353" spans="1:9" x14ac:dyDescent="0.35">
      <c r="A3353" s="327" t="s">
        <v>1157</v>
      </c>
      <c r="B3353" s="272">
        <f>SUM(B3331:B3352)</f>
        <v>304187446</v>
      </c>
      <c r="C3353" s="272">
        <f t="shared" ref="C3353:H3353" si="286">SUM(C3331:C3352)</f>
        <v>93127399</v>
      </c>
      <c r="D3353" s="272">
        <f t="shared" si="286"/>
        <v>18092345</v>
      </c>
      <c r="E3353" s="272">
        <f t="shared" si="286"/>
        <v>41686165</v>
      </c>
      <c r="F3353" s="272">
        <f t="shared" si="286"/>
        <v>55654238</v>
      </c>
      <c r="G3353" s="272">
        <f t="shared" si="286"/>
        <v>12796435</v>
      </c>
      <c r="H3353" s="272">
        <f t="shared" si="286"/>
        <v>525544028</v>
      </c>
    </row>
    <row r="3354" spans="1:9" x14ac:dyDescent="0.35">
      <c r="A3354" s="297" t="s">
        <v>1158</v>
      </c>
      <c r="B3354" s="294">
        <f>B3353/22</f>
        <v>13826702.090909092</v>
      </c>
      <c r="C3354" s="294">
        <f t="shared" ref="C3354:H3354" si="287">C3353/22</f>
        <v>4233063.5909090908</v>
      </c>
      <c r="D3354" s="294">
        <f t="shared" si="287"/>
        <v>822379.31818181823</v>
      </c>
      <c r="E3354" s="294">
        <f t="shared" si="287"/>
        <v>1894825.6818181819</v>
      </c>
      <c r="F3354" s="294">
        <f t="shared" si="287"/>
        <v>2529738.0909090908</v>
      </c>
      <c r="G3354" s="294">
        <f t="shared" si="287"/>
        <v>581656.13636363635</v>
      </c>
      <c r="H3354" s="294">
        <f t="shared" si="287"/>
        <v>23888364.90909091</v>
      </c>
    </row>
    <row r="3355" spans="1:9" x14ac:dyDescent="0.35">
      <c r="A3355" s="3"/>
    </row>
    <row r="3356" spans="1:9" x14ac:dyDescent="0.35">
      <c r="A3356" s="314" t="s">
        <v>572</v>
      </c>
      <c r="B3356" s="329">
        <v>24426286</v>
      </c>
      <c r="C3356" s="329">
        <v>5553288</v>
      </c>
      <c r="D3356" s="329">
        <v>1155885</v>
      </c>
      <c r="E3356" s="329">
        <v>1842220</v>
      </c>
      <c r="F3356" s="329">
        <v>3057881</v>
      </c>
      <c r="G3356" s="329">
        <v>815890</v>
      </c>
      <c r="H3356" s="329">
        <v>36851450</v>
      </c>
    </row>
    <row r="3357" spans="1:9" x14ac:dyDescent="0.35">
      <c r="A3357" s="314" t="s">
        <v>573</v>
      </c>
      <c r="B3357" s="329">
        <v>16360732</v>
      </c>
      <c r="C3357" s="329">
        <v>4168804</v>
      </c>
      <c r="D3357" s="329">
        <v>1184650</v>
      </c>
      <c r="E3357" s="329">
        <v>2118222</v>
      </c>
      <c r="F3357" s="329">
        <v>2617129</v>
      </c>
      <c r="G3357" s="329">
        <v>663844</v>
      </c>
      <c r="H3357" s="329">
        <v>27113381</v>
      </c>
    </row>
    <row r="3358" spans="1:9" x14ac:dyDescent="0.35">
      <c r="A3358" s="314" t="s">
        <v>837</v>
      </c>
      <c r="B3358" s="329">
        <v>18724304</v>
      </c>
      <c r="C3358" s="329">
        <v>4246823</v>
      </c>
      <c r="D3358" s="329">
        <v>1218852</v>
      </c>
      <c r="E3358" s="329">
        <v>1830140</v>
      </c>
      <c r="F3358" s="329">
        <v>2818066</v>
      </c>
      <c r="G3358" s="329">
        <v>893653</v>
      </c>
      <c r="H3358" s="329">
        <v>29731838</v>
      </c>
    </row>
    <row r="3359" spans="1:9" x14ac:dyDescent="0.35">
      <c r="A3359" s="314" t="s">
        <v>739</v>
      </c>
      <c r="B3359" s="329">
        <v>14499955</v>
      </c>
      <c r="C3359" s="329">
        <v>3641975</v>
      </c>
      <c r="D3359" s="329">
        <v>1105169</v>
      </c>
      <c r="E3359" s="329">
        <v>2016747</v>
      </c>
      <c r="F3359" s="329">
        <v>2704603</v>
      </c>
      <c r="G3359" s="329">
        <v>574621</v>
      </c>
      <c r="H3359" s="329">
        <v>24543070</v>
      </c>
    </row>
    <row r="3360" spans="1:9" x14ac:dyDescent="0.35">
      <c r="A3360" s="314" t="s">
        <v>574</v>
      </c>
      <c r="B3360" s="329">
        <v>15204935</v>
      </c>
      <c r="C3360" s="329">
        <v>4060007</v>
      </c>
      <c r="D3360" s="329">
        <v>1146606</v>
      </c>
      <c r="E3360" s="329">
        <v>1608648</v>
      </c>
      <c r="F3360" s="329">
        <v>2666540</v>
      </c>
      <c r="G3360" s="329">
        <v>759252</v>
      </c>
      <c r="H3360" s="329">
        <v>25445988</v>
      </c>
    </row>
    <row r="3361" spans="1:8" x14ac:dyDescent="0.35">
      <c r="A3361" s="314" t="s">
        <v>577</v>
      </c>
      <c r="B3361" s="329">
        <v>10202754</v>
      </c>
      <c r="C3361" s="329">
        <v>3314507</v>
      </c>
      <c r="D3361" s="329">
        <v>1293491</v>
      </c>
      <c r="E3361" s="329">
        <v>1796849</v>
      </c>
      <c r="F3361" s="329">
        <v>2215041</v>
      </c>
      <c r="G3361" s="329">
        <v>567920</v>
      </c>
      <c r="H3361" s="329">
        <v>19390562</v>
      </c>
    </row>
    <row r="3362" spans="1:8" x14ac:dyDescent="0.35">
      <c r="A3362" s="314" t="s">
        <v>578</v>
      </c>
      <c r="B3362" s="329">
        <v>10708194</v>
      </c>
      <c r="C3362" s="329">
        <v>3387887</v>
      </c>
      <c r="D3362" s="329">
        <v>1519222</v>
      </c>
      <c r="E3362" s="329">
        <v>2435835</v>
      </c>
      <c r="F3362" s="329">
        <v>2422541</v>
      </c>
      <c r="G3362" s="329">
        <v>567828</v>
      </c>
      <c r="H3362" s="329">
        <v>21041507</v>
      </c>
    </row>
    <row r="3363" spans="1:8" x14ac:dyDescent="0.35">
      <c r="A3363" s="314" t="s">
        <v>838</v>
      </c>
      <c r="B3363" s="329">
        <v>10361998</v>
      </c>
      <c r="C3363" s="329">
        <v>2818220</v>
      </c>
      <c r="D3363" s="329">
        <v>2067359</v>
      </c>
      <c r="E3363" s="329">
        <v>2389006</v>
      </c>
      <c r="F3363" s="329">
        <v>2814388</v>
      </c>
      <c r="G3363" s="329">
        <v>538079</v>
      </c>
      <c r="H3363" s="329">
        <v>20989050</v>
      </c>
    </row>
    <row r="3364" spans="1:8" x14ac:dyDescent="0.35">
      <c r="A3364" s="314" t="s">
        <v>740</v>
      </c>
      <c r="B3364" s="329">
        <v>10404284</v>
      </c>
      <c r="C3364" s="329">
        <v>3769458</v>
      </c>
      <c r="D3364" s="329">
        <v>1600291</v>
      </c>
      <c r="E3364" s="329">
        <v>2385822</v>
      </c>
      <c r="F3364" s="329">
        <v>3079882</v>
      </c>
      <c r="G3364" s="329">
        <v>568870</v>
      </c>
      <c r="H3364" s="329">
        <v>21808607</v>
      </c>
    </row>
    <row r="3365" spans="1:8" x14ac:dyDescent="0.35">
      <c r="A3365" s="314" t="s">
        <v>579</v>
      </c>
      <c r="B3365" s="329">
        <v>12693175</v>
      </c>
      <c r="C3365" s="329">
        <v>4682382</v>
      </c>
      <c r="D3365" s="329">
        <v>1191896</v>
      </c>
      <c r="E3365" s="329">
        <v>2497760</v>
      </c>
      <c r="F3365" s="329">
        <v>2077508</v>
      </c>
      <c r="G3365" s="329">
        <v>811408</v>
      </c>
      <c r="H3365" s="329">
        <v>23954129</v>
      </c>
    </row>
    <row r="3366" spans="1:8" x14ac:dyDescent="0.35">
      <c r="A3366" s="314" t="s">
        <v>582</v>
      </c>
      <c r="B3366" s="329">
        <v>8245097</v>
      </c>
      <c r="C3366" s="329">
        <v>4855579</v>
      </c>
      <c r="D3366" s="329">
        <v>555197</v>
      </c>
      <c r="E3366" s="329">
        <v>2176891</v>
      </c>
      <c r="F3366" s="329">
        <v>1841196</v>
      </c>
      <c r="G3366" s="329">
        <v>551437</v>
      </c>
      <c r="H3366" s="329">
        <v>18225397</v>
      </c>
    </row>
    <row r="3367" spans="1:8" x14ac:dyDescent="0.35">
      <c r="A3367" s="314" t="s">
        <v>583</v>
      </c>
      <c r="B3367" s="329">
        <v>14079008</v>
      </c>
      <c r="C3367" s="329">
        <v>6207298</v>
      </c>
      <c r="D3367" s="329">
        <v>917193</v>
      </c>
      <c r="E3367" s="329">
        <v>1961686</v>
      </c>
      <c r="F3367" s="329">
        <v>2308516</v>
      </c>
      <c r="G3367" s="329">
        <v>845950</v>
      </c>
      <c r="H3367" s="329">
        <v>26319651</v>
      </c>
    </row>
    <row r="3368" spans="1:8" x14ac:dyDescent="0.35">
      <c r="A3368" s="314" t="s">
        <v>839</v>
      </c>
      <c r="B3368" s="329">
        <v>16764930</v>
      </c>
      <c r="C3368" s="329">
        <v>4408057</v>
      </c>
      <c r="D3368" s="329">
        <v>812055</v>
      </c>
      <c r="E3368" s="329">
        <v>2101491</v>
      </c>
      <c r="F3368" s="329">
        <v>2382183</v>
      </c>
      <c r="G3368" s="329">
        <v>792951</v>
      </c>
      <c r="H3368" s="329">
        <v>27261667</v>
      </c>
    </row>
    <row r="3369" spans="1:8" x14ac:dyDescent="0.35">
      <c r="A3369" s="314" t="s">
        <v>741</v>
      </c>
      <c r="B3369" s="329">
        <v>18983917</v>
      </c>
      <c r="C3369" s="329">
        <v>4876151</v>
      </c>
      <c r="D3369" s="329">
        <v>1034909</v>
      </c>
      <c r="E3369" s="329">
        <v>1790858</v>
      </c>
      <c r="F3369" s="329">
        <v>3269707</v>
      </c>
      <c r="G3369" s="329">
        <v>1298211</v>
      </c>
      <c r="H3369" s="329">
        <v>31253753</v>
      </c>
    </row>
    <row r="3370" spans="1:8" x14ac:dyDescent="0.35">
      <c r="A3370" s="314" t="s">
        <v>584</v>
      </c>
      <c r="B3370" s="329">
        <v>10988406</v>
      </c>
      <c r="C3370" s="329">
        <v>3502309</v>
      </c>
      <c r="D3370" s="329">
        <v>910830</v>
      </c>
      <c r="E3370" s="329">
        <v>1843324</v>
      </c>
      <c r="F3370" s="329">
        <v>2582840</v>
      </c>
      <c r="G3370" s="329">
        <v>1148464</v>
      </c>
      <c r="H3370" s="329">
        <v>20976173</v>
      </c>
    </row>
    <row r="3371" spans="1:8" x14ac:dyDescent="0.35">
      <c r="A3371" s="314" t="s">
        <v>587</v>
      </c>
      <c r="B3371" s="329">
        <v>7582386</v>
      </c>
      <c r="C3371" s="329">
        <v>2223133</v>
      </c>
      <c r="D3371" s="329">
        <v>630511</v>
      </c>
      <c r="E3371" s="329">
        <v>1665413</v>
      </c>
      <c r="F3371" s="329">
        <v>2109070</v>
      </c>
      <c r="G3371" s="329">
        <v>952073</v>
      </c>
      <c r="H3371" s="329">
        <v>15162586</v>
      </c>
    </row>
    <row r="3372" spans="1:8" x14ac:dyDescent="0.35">
      <c r="A3372" s="314" t="s">
        <v>588</v>
      </c>
      <c r="B3372" s="329">
        <v>10907328</v>
      </c>
      <c r="C3372" s="329">
        <v>3267647</v>
      </c>
      <c r="D3372" s="329">
        <v>917848</v>
      </c>
      <c r="E3372" s="329">
        <v>1897636</v>
      </c>
      <c r="F3372" s="329">
        <v>2155769</v>
      </c>
      <c r="G3372" s="329">
        <v>1401947</v>
      </c>
      <c r="H3372" s="329">
        <v>20548175</v>
      </c>
    </row>
    <row r="3373" spans="1:8" x14ac:dyDescent="0.35">
      <c r="A3373" s="314" t="s">
        <v>840</v>
      </c>
      <c r="B3373" s="329">
        <v>9444312</v>
      </c>
      <c r="C3373" s="329">
        <v>2829249</v>
      </c>
      <c r="D3373" s="329">
        <v>703082</v>
      </c>
      <c r="E3373" s="329">
        <v>1789093</v>
      </c>
      <c r="F3373" s="329">
        <v>2810312</v>
      </c>
      <c r="G3373" s="329">
        <v>932613</v>
      </c>
      <c r="H3373" s="329">
        <v>18508661</v>
      </c>
    </row>
    <row r="3374" spans="1:8" x14ac:dyDescent="0.35">
      <c r="A3374" s="314" t="s">
        <v>742</v>
      </c>
      <c r="B3374" s="329">
        <v>7953284</v>
      </c>
      <c r="C3374" s="329">
        <v>2537699</v>
      </c>
      <c r="D3374" s="329">
        <v>649417</v>
      </c>
      <c r="E3374" s="329">
        <v>1716423</v>
      </c>
      <c r="F3374" s="329">
        <v>1840080</v>
      </c>
      <c r="G3374" s="329">
        <v>737264</v>
      </c>
      <c r="H3374" s="329">
        <v>15434167</v>
      </c>
    </row>
    <row r="3375" spans="1:8" x14ac:dyDescent="0.35">
      <c r="A3375" s="314" t="s">
        <v>589</v>
      </c>
      <c r="B3375" s="329">
        <v>8499025</v>
      </c>
      <c r="C3375" s="329">
        <v>3055418</v>
      </c>
      <c r="D3375" s="329">
        <v>695324</v>
      </c>
      <c r="E3375" s="329">
        <v>2602565</v>
      </c>
      <c r="F3375" s="329">
        <v>1768369</v>
      </c>
      <c r="G3375" s="329">
        <v>590697</v>
      </c>
      <c r="H3375" s="329">
        <v>17211398</v>
      </c>
    </row>
    <row r="3376" spans="1:8" x14ac:dyDescent="0.35">
      <c r="A3376" s="327" t="s">
        <v>1159</v>
      </c>
      <c r="B3376" s="272">
        <f>SUM(B3356:B3375)</f>
        <v>257034310</v>
      </c>
      <c r="C3376" s="272">
        <f t="shared" ref="C3376:H3376" si="288">SUM(C3356:C3375)</f>
        <v>77405891</v>
      </c>
      <c r="D3376" s="272">
        <f t="shared" si="288"/>
        <v>21309787</v>
      </c>
      <c r="E3376" s="272">
        <f t="shared" si="288"/>
        <v>40466629</v>
      </c>
      <c r="F3376" s="272">
        <f t="shared" si="288"/>
        <v>49541621</v>
      </c>
      <c r="G3376" s="272">
        <f t="shared" si="288"/>
        <v>16012972</v>
      </c>
      <c r="H3376" s="272">
        <f t="shared" si="288"/>
        <v>461771210</v>
      </c>
    </row>
    <row r="3377" spans="1:8" x14ac:dyDescent="0.35">
      <c r="A3377" s="297" t="s">
        <v>1160</v>
      </c>
      <c r="B3377" s="294">
        <f>B3376/20</f>
        <v>12851715.5</v>
      </c>
      <c r="C3377" s="294">
        <f t="shared" ref="C3377:H3377" si="289">C3376/20</f>
        <v>3870294.55</v>
      </c>
      <c r="D3377" s="294">
        <f t="shared" si="289"/>
        <v>1065489.3500000001</v>
      </c>
      <c r="E3377" s="294">
        <f t="shared" si="289"/>
        <v>2023331.45</v>
      </c>
      <c r="F3377" s="294">
        <f t="shared" si="289"/>
        <v>2477081.0499999998</v>
      </c>
      <c r="G3377" s="294">
        <f t="shared" si="289"/>
        <v>800648.6</v>
      </c>
      <c r="H3377" s="294">
        <f t="shared" si="289"/>
        <v>23088560.5</v>
      </c>
    </row>
    <row r="3378" spans="1:8" x14ac:dyDescent="0.35">
      <c r="A3378" s="3"/>
    </row>
    <row r="3379" spans="1:8" x14ac:dyDescent="0.35">
      <c r="A3379" s="3"/>
    </row>
    <row r="3380" spans="1:8" x14ac:dyDescent="0.35">
      <c r="A3380" s="3"/>
    </row>
    <row r="3381" spans="1:8" x14ac:dyDescent="0.35">
      <c r="A3381" s="3"/>
    </row>
    <row r="3382" spans="1:8" x14ac:dyDescent="0.35">
      <c r="A3382" s="3"/>
    </row>
    <row r="3383" spans="1:8" x14ac:dyDescent="0.35">
      <c r="A3383" s="3"/>
    </row>
    <row r="3384" spans="1:8" x14ac:dyDescent="0.35">
      <c r="A3384" s="3"/>
    </row>
    <row r="3385" spans="1:8" x14ac:dyDescent="0.35">
      <c r="A3385" s="3"/>
    </row>
    <row r="3386" spans="1:8" x14ac:dyDescent="0.35">
      <c r="A3386" s="3"/>
    </row>
    <row r="3387" spans="1:8" x14ac:dyDescent="0.35">
      <c r="A3387" s="3"/>
    </row>
    <row r="3388" spans="1:8" x14ac:dyDescent="0.35">
      <c r="A3388" s="3"/>
    </row>
    <row r="3389" spans="1:8" x14ac:dyDescent="0.35">
      <c r="A3389" s="3"/>
    </row>
    <row r="3390" spans="1:8" x14ac:dyDescent="0.35">
      <c r="A3390" s="3"/>
    </row>
    <row r="3391" spans="1:8" x14ac:dyDescent="0.35">
      <c r="A3391" s="3"/>
    </row>
    <row r="3392" spans="1:8" x14ac:dyDescent="0.35">
      <c r="A3392" s="3"/>
    </row>
    <row r="3393" spans="1:1" x14ac:dyDescent="0.35">
      <c r="A3393" s="3"/>
    </row>
    <row r="3394" spans="1:1" x14ac:dyDescent="0.35">
      <c r="A3394" s="3"/>
    </row>
    <row r="3395" spans="1:1" x14ac:dyDescent="0.35">
      <c r="A3395" s="3"/>
    </row>
    <row r="3396" spans="1:1" x14ac:dyDescent="0.35">
      <c r="A3396" s="3"/>
    </row>
    <row r="3397" spans="1:1" x14ac:dyDescent="0.35">
      <c r="A3397" s="3"/>
    </row>
    <row r="3398" spans="1:1" x14ac:dyDescent="0.35">
      <c r="A3398" s="3"/>
    </row>
    <row r="3399" spans="1:1" x14ac:dyDescent="0.35">
      <c r="A3399" s="3"/>
    </row>
    <row r="3400" spans="1:1" x14ac:dyDescent="0.35">
      <c r="A3400" s="3"/>
    </row>
    <row r="3401" spans="1:1" x14ac:dyDescent="0.35">
      <c r="A3401" s="3"/>
    </row>
    <row r="3402" spans="1:1" x14ac:dyDescent="0.35">
      <c r="A3402" s="3"/>
    </row>
    <row r="3403" spans="1:1" x14ac:dyDescent="0.35">
      <c r="A3403" s="3"/>
    </row>
    <row r="3404" spans="1:1" x14ac:dyDescent="0.35">
      <c r="A3404" s="3"/>
    </row>
    <row r="3405" spans="1:1" x14ac:dyDescent="0.35">
      <c r="A3405" s="3"/>
    </row>
    <row r="3406" spans="1:1" x14ac:dyDescent="0.35">
      <c r="A3406" s="3"/>
    </row>
    <row r="3407" spans="1:1" x14ac:dyDescent="0.35">
      <c r="A3407" s="3"/>
    </row>
    <row r="3408" spans="1:1" x14ac:dyDescent="0.35">
      <c r="A3408" s="3"/>
    </row>
    <row r="3409" spans="1:1" x14ac:dyDescent="0.35">
      <c r="A3409" s="3"/>
    </row>
    <row r="3410" spans="1:1" x14ac:dyDescent="0.35">
      <c r="A3410" s="3"/>
    </row>
    <row r="3411" spans="1:1" x14ac:dyDescent="0.35">
      <c r="A3411" s="3"/>
    </row>
    <row r="3412" spans="1:1" x14ac:dyDescent="0.35">
      <c r="A3412" s="3"/>
    </row>
    <row r="3413" spans="1:1" x14ac:dyDescent="0.35">
      <c r="A3413" s="3"/>
    </row>
    <row r="3414" spans="1:1" x14ac:dyDescent="0.35">
      <c r="A3414" s="3"/>
    </row>
    <row r="3415" spans="1:1" x14ac:dyDescent="0.35">
      <c r="A3415" s="3"/>
    </row>
    <row r="3416" spans="1:1" x14ac:dyDescent="0.35">
      <c r="A3416" s="3"/>
    </row>
    <row r="3417" spans="1:1" x14ac:dyDescent="0.35">
      <c r="A3417" s="3"/>
    </row>
    <row r="3418" spans="1:1" x14ac:dyDescent="0.35">
      <c r="A3418" s="3"/>
    </row>
    <row r="3419" spans="1:1" x14ac:dyDescent="0.35">
      <c r="A3419" s="3"/>
    </row>
    <row r="3420" spans="1:1" x14ac:dyDescent="0.35">
      <c r="A3420" s="3"/>
    </row>
    <row r="3421" spans="1:1" x14ac:dyDescent="0.35">
      <c r="A3421" s="3"/>
    </row>
    <row r="3422" spans="1:1" x14ac:dyDescent="0.35">
      <c r="A3422" s="3"/>
    </row>
    <row r="3423" spans="1:1" x14ac:dyDescent="0.35">
      <c r="A3423" s="3"/>
    </row>
    <row r="3424" spans="1:1" x14ac:dyDescent="0.35">
      <c r="A3424" s="3"/>
    </row>
    <row r="3425" spans="1:1" x14ac:dyDescent="0.35">
      <c r="A3425" s="3"/>
    </row>
    <row r="3426" spans="1:1" x14ac:dyDescent="0.35">
      <c r="A3426" s="3"/>
    </row>
    <row r="3427" spans="1:1" x14ac:dyDescent="0.35">
      <c r="A3427" s="3"/>
    </row>
    <row r="3428" spans="1:1" x14ac:dyDescent="0.35">
      <c r="A3428" s="3"/>
    </row>
    <row r="3429" spans="1:1" x14ac:dyDescent="0.35">
      <c r="A3429" s="3"/>
    </row>
    <row r="3430" spans="1:1" x14ac:dyDescent="0.35">
      <c r="A3430" s="3"/>
    </row>
    <row r="3431" spans="1:1" x14ac:dyDescent="0.35">
      <c r="A3431" s="3"/>
    </row>
    <row r="3432" spans="1:1" x14ac:dyDescent="0.35">
      <c r="A3432" s="3"/>
    </row>
    <row r="3433" spans="1:1" x14ac:dyDescent="0.35">
      <c r="A3433" s="3"/>
    </row>
    <row r="3434" spans="1:1" x14ac:dyDescent="0.35">
      <c r="A3434" s="3"/>
    </row>
    <row r="3435" spans="1:1" x14ac:dyDescent="0.35">
      <c r="A3435" s="3"/>
    </row>
    <row r="3436" spans="1:1" x14ac:dyDescent="0.35">
      <c r="A3436" s="3"/>
    </row>
    <row r="3437" spans="1:1" x14ac:dyDescent="0.35">
      <c r="A3437" s="3"/>
    </row>
    <row r="3438" spans="1:1" x14ac:dyDescent="0.35">
      <c r="A3438" s="3"/>
    </row>
    <row r="3439" spans="1:1" x14ac:dyDescent="0.35">
      <c r="A3439" s="3"/>
    </row>
    <row r="3440" spans="1:1" x14ac:dyDescent="0.35">
      <c r="A3440" s="3"/>
    </row>
    <row r="3441" spans="1:1" x14ac:dyDescent="0.35">
      <c r="A3441" s="3"/>
    </row>
    <row r="3442" spans="1:1" x14ac:dyDescent="0.35">
      <c r="A3442" s="3"/>
    </row>
    <row r="3443" spans="1:1" x14ac:dyDescent="0.35">
      <c r="A3443" s="3"/>
    </row>
    <row r="3444" spans="1:1" x14ac:dyDescent="0.35">
      <c r="A3444" s="3"/>
    </row>
    <row r="3445" spans="1:1" x14ac:dyDescent="0.35">
      <c r="A3445" s="3"/>
    </row>
    <row r="3446" spans="1:1" x14ac:dyDescent="0.35">
      <c r="A3446" s="3"/>
    </row>
    <row r="3447" spans="1:1" x14ac:dyDescent="0.35">
      <c r="A3447" s="3"/>
    </row>
    <row r="3448" spans="1:1" x14ac:dyDescent="0.35">
      <c r="A3448" s="3"/>
    </row>
    <row r="3449" spans="1:1" x14ac:dyDescent="0.35">
      <c r="A3449" s="3"/>
    </row>
    <row r="3450" spans="1:1" x14ac:dyDescent="0.35">
      <c r="A3450" s="3"/>
    </row>
    <row r="3451" spans="1:1" x14ac:dyDescent="0.35">
      <c r="A3451" s="3"/>
    </row>
    <row r="3452" spans="1:1" x14ac:dyDescent="0.35">
      <c r="A3452" s="3"/>
    </row>
    <row r="3453" spans="1:1" x14ac:dyDescent="0.35">
      <c r="A3453" s="3"/>
    </row>
    <row r="3454" spans="1:1" x14ac:dyDescent="0.35">
      <c r="A3454" s="3"/>
    </row>
    <row r="3455" spans="1:1" x14ac:dyDescent="0.35">
      <c r="A3455" s="3"/>
    </row>
    <row r="3456" spans="1:1" x14ac:dyDescent="0.35">
      <c r="A3456" s="3"/>
    </row>
    <row r="3457" spans="1:1" x14ac:dyDescent="0.35">
      <c r="A3457" s="3"/>
    </row>
    <row r="3458" spans="1:1" x14ac:dyDescent="0.35">
      <c r="A3458" s="3"/>
    </row>
    <row r="3459" spans="1:1" x14ac:dyDescent="0.35">
      <c r="A3459" s="3"/>
    </row>
    <row r="3460" spans="1:1" x14ac:dyDescent="0.35">
      <c r="A3460" s="3"/>
    </row>
    <row r="3461" spans="1:1" x14ac:dyDescent="0.35">
      <c r="A3461" s="3"/>
    </row>
    <row r="3462" spans="1:1" x14ac:dyDescent="0.35">
      <c r="A3462" s="3"/>
    </row>
    <row r="3463" spans="1:1" x14ac:dyDescent="0.35">
      <c r="A3463" s="3"/>
    </row>
    <row r="3464" spans="1:1" x14ac:dyDescent="0.35">
      <c r="A3464" s="3"/>
    </row>
    <row r="3465" spans="1:1" x14ac:dyDescent="0.35">
      <c r="A3465" s="3"/>
    </row>
    <row r="3466" spans="1:1" x14ac:dyDescent="0.35">
      <c r="A3466" s="3"/>
    </row>
    <row r="3467" spans="1:1" x14ac:dyDescent="0.35">
      <c r="A3467" s="3"/>
    </row>
    <row r="3468" spans="1:1" x14ac:dyDescent="0.35">
      <c r="A3468" s="3"/>
    </row>
    <row r="3469" spans="1:1" x14ac:dyDescent="0.35">
      <c r="A3469" s="3"/>
    </row>
    <row r="3470" spans="1:1" x14ac:dyDescent="0.35">
      <c r="A3470" s="3"/>
    </row>
    <row r="3471" spans="1:1" x14ac:dyDescent="0.35">
      <c r="A3471" s="3"/>
    </row>
    <row r="3472" spans="1:1" x14ac:dyDescent="0.35">
      <c r="A3472" s="3"/>
    </row>
    <row r="3473" spans="1:1" x14ac:dyDescent="0.35">
      <c r="A3473" s="3"/>
    </row>
    <row r="3474" spans="1:1" x14ac:dyDescent="0.35">
      <c r="A3474" s="3"/>
    </row>
    <row r="3475" spans="1:1" x14ac:dyDescent="0.35">
      <c r="A3475" s="3"/>
    </row>
    <row r="3476" spans="1:1" x14ac:dyDescent="0.35">
      <c r="A3476" s="3"/>
    </row>
    <row r="3477" spans="1:1" x14ac:dyDescent="0.35">
      <c r="A3477" s="3"/>
    </row>
    <row r="3478" spans="1:1" x14ac:dyDescent="0.35">
      <c r="A3478" s="3"/>
    </row>
    <row r="3479" spans="1:1" x14ac:dyDescent="0.35">
      <c r="A3479" s="3"/>
    </row>
    <row r="3480" spans="1:1" x14ac:dyDescent="0.35">
      <c r="A3480" s="3"/>
    </row>
    <row r="3481" spans="1:1" x14ac:dyDescent="0.35">
      <c r="A3481" s="3"/>
    </row>
    <row r="3482" spans="1:1" x14ac:dyDescent="0.35">
      <c r="A3482" s="3"/>
    </row>
    <row r="3483" spans="1:1" x14ac:dyDescent="0.35">
      <c r="A3483" s="3"/>
    </row>
    <row r="3484" spans="1:1" x14ac:dyDescent="0.35">
      <c r="A3484" s="3"/>
    </row>
    <row r="3485" spans="1:1" x14ac:dyDescent="0.35">
      <c r="A3485" s="3"/>
    </row>
    <row r="3486" spans="1:1" x14ac:dyDescent="0.35">
      <c r="A3486" s="3"/>
    </row>
    <row r="3487" spans="1:1" x14ac:dyDescent="0.35">
      <c r="A3487" s="3"/>
    </row>
    <row r="3488" spans="1:1" x14ac:dyDescent="0.35">
      <c r="A3488" s="3"/>
    </row>
    <row r="3489" spans="1:1" x14ac:dyDescent="0.35">
      <c r="A3489" s="3"/>
    </row>
    <row r="3490" spans="1:1" x14ac:dyDescent="0.35">
      <c r="A3490" s="3"/>
    </row>
    <row r="3491" spans="1:1" x14ac:dyDescent="0.35">
      <c r="A3491" s="3"/>
    </row>
    <row r="3492" spans="1:1" x14ac:dyDescent="0.35">
      <c r="A3492" s="3"/>
    </row>
    <row r="3493" spans="1:1" x14ac:dyDescent="0.35">
      <c r="A3493" s="3"/>
    </row>
    <row r="3494" spans="1:1" x14ac:dyDescent="0.35">
      <c r="A3494" s="3"/>
    </row>
    <row r="3495" spans="1:1" x14ac:dyDescent="0.35">
      <c r="A3495" s="3"/>
    </row>
    <row r="3496" spans="1:1" x14ac:dyDescent="0.35">
      <c r="A3496" s="3"/>
    </row>
    <row r="3497" spans="1:1" x14ac:dyDescent="0.35">
      <c r="A3497" s="3"/>
    </row>
    <row r="3498" spans="1:1" x14ac:dyDescent="0.35">
      <c r="A3498" s="3"/>
    </row>
    <row r="3499" spans="1:1" x14ac:dyDescent="0.35">
      <c r="A3499" s="3"/>
    </row>
    <row r="3500" spans="1:1" x14ac:dyDescent="0.35">
      <c r="A3500" s="3"/>
    </row>
    <row r="3501" spans="1:1" x14ac:dyDescent="0.35">
      <c r="A3501" s="3"/>
    </row>
    <row r="3502" spans="1:1" x14ac:dyDescent="0.35">
      <c r="A3502" s="3"/>
    </row>
    <row r="3503" spans="1:1" x14ac:dyDescent="0.35">
      <c r="A3503" s="3"/>
    </row>
    <row r="3504" spans="1:1" x14ac:dyDescent="0.35">
      <c r="A3504" s="3"/>
    </row>
    <row r="3505" spans="1:1" x14ac:dyDescent="0.35">
      <c r="A3505" s="3"/>
    </row>
    <row r="3506" spans="1:1" x14ac:dyDescent="0.35">
      <c r="A3506" s="3"/>
    </row>
    <row r="3507" spans="1:1" x14ac:dyDescent="0.35">
      <c r="A3507" s="3"/>
    </row>
    <row r="3508" spans="1:1" x14ac:dyDescent="0.35">
      <c r="A3508" s="3"/>
    </row>
    <row r="3509" spans="1:1" x14ac:dyDescent="0.35">
      <c r="A3509" s="3"/>
    </row>
    <row r="3510" spans="1:1" x14ac:dyDescent="0.35">
      <c r="A3510" s="3"/>
    </row>
    <row r="3511" spans="1:1" x14ac:dyDescent="0.35">
      <c r="A3511" s="3"/>
    </row>
    <row r="3512" spans="1:1" x14ac:dyDescent="0.35">
      <c r="A3512" s="3"/>
    </row>
    <row r="3513" spans="1:1" x14ac:dyDescent="0.35">
      <c r="A3513" s="3"/>
    </row>
    <row r="3514" spans="1:1" x14ac:dyDescent="0.35">
      <c r="A3514" s="3"/>
    </row>
    <row r="3515" spans="1:1" x14ac:dyDescent="0.35">
      <c r="A3515" s="3"/>
    </row>
    <row r="3516" spans="1:1" x14ac:dyDescent="0.35">
      <c r="A3516" s="3"/>
    </row>
    <row r="3517" spans="1:1" x14ac:dyDescent="0.35">
      <c r="A3517" s="3"/>
    </row>
    <row r="3518" spans="1:1" x14ac:dyDescent="0.35">
      <c r="A3518" s="3"/>
    </row>
    <row r="3519" spans="1:1" x14ac:dyDescent="0.35">
      <c r="A3519" s="3"/>
    </row>
    <row r="3520" spans="1:1" x14ac:dyDescent="0.35">
      <c r="A3520" s="3"/>
    </row>
    <row r="3521" spans="1:1" x14ac:dyDescent="0.35">
      <c r="A3521" s="3"/>
    </row>
    <row r="3522" spans="1:1" x14ac:dyDescent="0.35">
      <c r="A3522" s="3"/>
    </row>
    <row r="3523" spans="1:1" x14ac:dyDescent="0.35">
      <c r="A3523" s="3"/>
    </row>
    <row r="3524" spans="1:1" x14ac:dyDescent="0.35">
      <c r="A3524" s="3"/>
    </row>
    <row r="3525" spans="1:1" x14ac:dyDescent="0.35">
      <c r="A3525" s="3"/>
    </row>
    <row r="3526" spans="1:1" x14ac:dyDescent="0.35">
      <c r="A3526" s="3"/>
    </row>
    <row r="3527" spans="1:1" x14ac:dyDescent="0.35">
      <c r="A3527" s="3"/>
    </row>
    <row r="3528" spans="1:1" x14ac:dyDescent="0.35">
      <c r="A3528" s="3"/>
    </row>
    <row r="3529" spans="1:1" x14ac:dyDescent="0.35">
      <c r="A3529" s="3"/>
    </row>
    <row r="3530" spans="1:1" x14ac:dyDescent="0.35">
      <c r="A3530" s="3"/>
    </row>
    <row r="3531" spans="1:1" x14ac:dyDescent="0.35">
      <c r="A3531" s="3"/>
    </row>
    <row r="3532" spans="1:1" x14ac:dyDescent="0.35">
      <c r="A3532" s="3"/>
    </row>
    <row r="3533" spans="1:1" x14ac:dyDescent="0.35">
      <c r="A3533" s="3"/>
    </row>
    <row r="3534" spans="1:1" x14ac:dyDescent="0.35">
      <c r="A3534" s="3"/>
    </row>
    <row r="3535" spans="1:1" x14ac:dyDescent="0.35">
      <c r="A3535" s="3"/>
    </row>
    <row r="3536" spans="1:1" x14ac:dyDescent="0.35">
      <c r="A3536" s="3"/>
    </row>
    <row r="3537" spans="1:1" x14ac:dyDescent="0.35">
      <c r="A3537" s="3"/>
    </row>
    <row r="3538" spans="1:1" x14ac:dyDescent="0.35">
      <c r="A3538" s="3"/>
    </row>
    <row r="3539" spans="1:1" x14ac:dyDescent="0.35">
      <c r="A3539" s="3"/>
    </row>
    <row r="3540" spans="1:1" x14ac:dyDescent="0.35">
      <c r="A3540" s="3"/>
    </row>
    <row r="3541" spans="1:1" x14ac:dyDescent="0.35">
      <c r="A3541" s="3"/>
    </row>
    <row r="3542" spans="1:1" x14ac:dyDescent="0.35">
      <c r="A3542" s="3"/>
    </row>
    <row r="3543" spans="1:1" x14ac:dyDescent="0.35">
      <c r="A3543" s="3"/>
    </row>
    <row r="3544" spans="1:1" x14ac:dyDescent="0.35">
      <c r="A3544" s="3"/>
    </row>
    <row r="3545" spans="1:1" x14ac:dyDescent="0.35">
      <c r="A3545" s="3"/>
    </row>
    <row r="3546" spans="1:1" x14ac:dyDescent="0.35">
      <c r="A3546" s="3"/>
    </row>
    <row r="3547" spans="1:1" x14ac:dyDescent="0.35">
      <c r="A3547" s="3"/>
    </row>
    <row r="3548" spans="1:1" x14ac:dyDescent="0.35">
      <c r="A3548" s="3"/>
    </row>
    <row r="3549" spans="1:1" x14ac:dyDescent="0.35">
      <c r="A3549" s="3"/>
    </row>
    <row r="3550" spans="1:1" x14ac:dyDescent="0.35">
      <c r="A3550" s="3"/>
    </row>
    <row r="3551" spans="1:1" x14ac:dyDescent="0.35">
      <c r="A3551" s="3"/>
    </row>
    <row r="3552" spans="1:1" x14ac:dyDescent="0.35">
      <c r="A3552" s="3"/>
    </row>
    <row r="3553" spans="1:1" x14ac:dyDescent="0.35">
      <c r="A3553" s="3"/>
    </row>
    <row r="3554" spans="1:1" x14ac:dyDescent="0.35">
      <c r="A3554" s="3"/>
    </row>
    <row r="3555" spans="1:1" x14ac:dyDescent="0.35">
      <c r="A3555" s="3"/>
    </row>
    <row r="3556" spans="1:1" x14ac:dyDescent="0.35">
      <c r="A3556" s="3"/>
    </row>
    <row r="3557" spans="1:1" x14ac:dyDescent="0.35">
      <c r="A3557" s="3"/>
    </row>
    <row r="3558" spans="1:1" x14ac:dyDescent="0.35">
      <c r="A3558" s="3"/>
    </row>
    <row r="3559" spans="1:1" x14ac:dyDescent="0.35">
      <c r="A3559" s="3"/>
    </row>
    <row r="3560" spans="1:1" x14ac:dyDescent="0.35">
      <c r="A3560" s="3"/>
    </row>
    <row r="3561" spans="1:1" x14ac:dyDescent="0.35">
      <c r="A3561" s="3"/>
    </row>
    <row r="3562" spans="1:1" x14ac:dyDescent="0.35">
      <c r="A3562" s="3"/>
    </row>
    <row r="3563" spans="1:1" x14ac:dyDescent="0.35">
      <c r="A3563" s="3"/>
    </row>
    <row r="3564" spans="1:1" x14ac:dyDescent="0.35">
      <c r="A3564" s="3"/>
    </row>
    <row r="3565" spans="1:1" x14ac:dyDescent="0.35">
      <c r="A3565" s="3"/>
    </row>
    <row r="3566" spans="1:1" x14ac:dyDescent="0.35">
      <c r="A3566" s="3"/>
    </row>
    <row r="3567" spans="1:1" x14ac:dyDescent="0.35">
      <c r="A3567" s="3"/>
    </row>
    <row r="3568" spans="1:1" x14ac:dyDescent="0.35">
      <c r="A3568" s="3"/>
    </row>
    <row r="3569" spans="1:1" x14ac:dyDescent="0.35">
      <c r="A3569" s="3"/>
    </row>
    <row r="3570" spans="1:1" x14ac:dyDescent="0.35">
      <c r="A3570" s="3"/>
    </row>
    <row r="3571" spans="1:1" x14ac:dyDescent="0.35">
      <c r="A3571" s="3"/>
    </row>
    <row r="3572" spans="1:1" x14ac:dyDescent="0.35">
      <c r="A3572" s="3"/>
    </row>
    <row r="3573" spans="1:1" x14ac:dyDescent="0.35">
      <c r="A3573" s="3"/>
    </row>
    <row r="3574" spans="1:1" x14ac:dyDescent="0.35">
      <c r="A3574" s="3"/>
    </row>
    <row r="3575" spans="1:1" x14ac:dyDescent="0.35">
      <c r="A3575" s="3"/>
    </row>
    <row r="3576" spans="1:1" x14ac:dyDescent="0.35">
      <c r="A3576" s="3"/>
    </row>
    <row r="3577" spans="1:1" x14ac:dyDescent="0.35">
      <c r="A3577" s="3"/>
    </row>
    <row r="3578" spans="1:1" x14ac:dyDescent="0.35">
      <c r="A3578" s="3"/>
    </row>
    <row r="3579" spans="1:1" x14ac:dyDescent="0.35">
      <c r="A3579" s="3"/>
    </row>
    <row r="3580" spans="1:1" x14ac:dyDescent="0.35">
      <c r="A3580" s="3"/>
    </row>
    <row r="3581" spans="1:1" x14ac:dyDescent="0.35">
      <c r="A3581" s="3"/>
    </row>
    <row r="3582" spans="1:1" x14ac:dyDescent="0.35">
      <c r="A3582" s="3"/>
    </row>
    <row r="3583" spans="1:1" x14ac:dyDescent="0.35">
      <c r="A3583" s="3"/>
    </row>
    <row r="3584" spans="1:1" x14ac:dyDescent="0.35">
      <c r="A3584" s="3"/>
    </row>
    <row r="3585" spans="1:1" x14ac:dyDescent="0.35">
      <c r="A3585" s="3"/>
    </row>
    <row r="3586" spans="1:1" x14ac:dyDescent="0.35">
      <c r="A3586" s="3"/>
    </row>
    <row r="3587" spans="1:1" x14ac:dyDescent="0.35">
      <c r="A3587" s="3"/>
    </row>
    <row r="3588" spans="1:1" x14ac:dyDescent="0.35">
      <c r="A3588" s="3"/>
    </row>
    <row r="3589" spans="1:1" x14ac:dyDescent="0.35">
      <c r="A3589" s="3"/>
    </row>
    <row r="3590" spans="1:1" x14ac:dyDescent="0.35">
      <c r="A3590" s="3"/>
    </row>
    <row r="3591" spans="1:1" x14ac:dyDescent="0.35">
      <c r="A3591" s="3"/>
    </row>
    <row r="3592" spans="1:1" x14ac:dyDescent="0.35">
      <c r="A3592" s="3"/>
    </row>
    <row r="3593" spans="1:1" x14ac:dyDescent="0.35">
      <c r="A3593" s="3"/>
    </row>
    <row r="3594" spans="1:1" x14ac:dyDescent="0.35">
      <c r="A3594" s="3"/>
    </row>
    <row r="3595" spans="1:1" x14ac:dyDescent="0.35">
      <c r="A3595" s="3"/>
    </row>
    <row r="3596" spans="1:1" x14ac:dyDescent="0.35">
      <c r="A3596" s="3"/>
    </row>
    <row r="3597" spans="1:1" x14ac:dyDescent="0.35">
      <c r="A3597" s="3"/>
    </row>
    <row r="3598" spans="1:1" x14ac:dyDescent="0.35">
      <c r="A3598" s="3"/>
    </row>
    <row r="3599" spans="1:1" x14ac:dyDescent="0.35">
      <c r="A3599" s="3"/>
    </row>
    <row r="3600" spans="1:1" x14ac:dyDescent="0.35">
      <c r="A3600" s="3"/>
    </row>
    <row r="3601" spans="1:1" x14ac:dyDescent="0.35">
      <c r="A3601" s="3"/>
    </row>
    <row r="3602" spans="1:1" x14ac:dyDescent="0.35">
      <c r="A3602" s="3"/>
    </row>
    <row r="3603" spans="1:1" x14ac:dyDescent="0.35">
      <c r="A3603" s="3"/>
    </row>
    <row r="3604" spans="1:1" x14ac:dyDescent="0.35">
      <c r="A3604" s="3"/>
    </row>
    <row r="3605" spans="1:1" x14ac:dyDescent="0.35">
      <c r="A3605" s="3"/>
    </row>
    <row r="3606" spans="1:1" x14ac:dyDescent="0.35">
      <c r="A3606" s="3"/>
    </row>
    <row r="3607" spans="1:1" x14ac:dyDescent="0.35">
      <c r="A3607" s="3"/>
    </row>
    <row r="3608" spans="1:1" x14ac:dyDescent="0.35">
      <c r="A3608" s="3"/>
    </row>
    <row r="3609" spans="1:1" x14ac:dyDescent="0.35">
      <c r="A3609" s="3"/>
    </row>
    <row r="3610" spans="1:1" x14ac:dyDescent="0.35">
      <c r="A3610" s="3"/>
    </row>
    <row r="3611" spans="1:1" x14ac:dyDescent="0.35">
      <c r="A3611" s="3"/>
    </row>
    <row r="3612" spans="1:1" x14ac:dyDescent="0.35">
      <c r="A3612" s="3"/>
    </row>
    <row r="3613" spans="1:1" x14ac:dyDescent="0.35">
      <c r="A3613" s="3"/>
    </row>
    <row r="3614" spans="1:1" x14ac:dyDescent="0.35">
      <c r="A3614" s="3"/>
    </row>
    <row r="3615" spans="1:1" x14ac:dyDescent="0.35">
      <c r="A3615" s="3"/>
    </row>
    <row r="3616" spans="1:1" x14ac:dyDescent="0.35">
      <c r="A3616" s="3"/>
    </row>
    <row r="3617" spans="1:1" x14ac:dyDescent="0.35">
      <c r="A3617" s="3"/>
    </row>
    <row r="3618" spans="1:1" x14ac:dyDescent="0.35">
      <c r="A3618" s="3"/>
    </row>
    <row r="3619" spans="1:1" x14ac:dyDescent="0.35">
      <c r="A3619" s="3"/>
    </row>
    <row r="3620" spans="1:1" x14ac:dyDescent="0.35">
      <c r="A3620" s="3"/>
    </row>
    <row r="3621" spans="1:1" x14ac:dyDescent="0.35">
      <c r="A3621" s="3"/>
    </row>
    <row r="3622" spans="1:1" x14ac:dyDescent="0.35">
      <c r="A3622" s="3"/>
    </row>
    <row r="3623" spans="1:1" x14ac:dyDescent="0.35">
      <c r="A3623" s="3"/>
    </row>
    <row r="3624" spans="1:1" x14ac:dyDescent="0.35">
      <c r="A3624" s="3"/>
    </row>
    <row r="3625" spans="1:1" x14ac:dyDescent="0.35">
      <c r="A3625" s="3"/>
    </row>
    <row r="3626" spans="1:1" x14ac:dyDescent="0.35">
      <c r="A3626" s="3"/>
    </row>
    <row r="3627" spans="1:1" x14ac:dyDescent="0.35">
      <c r="A3627" s="3"/>
    </row>
    <row r="3628" spans="1:1" x14ac:dyDescent="0.35">
      <c r="A3628" s="3"/>
    </row>
    <row r="3629" spans="1:1" x14ac:dyDescent="0.35">
      <c r="A3629" s="3"/>
    </row>
    <row r="3630" spans="1:1" x14ac:dyDescent="0.35">
      <c r="A3630" s="3"/>
    </row>
    <row r="3631" spans="1:1" x14ac:dyDescent="0.35">
      <c r="A3631" s="3"/>
    </row>
    <row r="3632" spans="1:1" x14ac:dyDescent="0.35">
      <c r="A3632" s="3"/>
    </row>
    <row r="3633" spans="1:1" x14ac:dyDescent="0.35">
      <c r="A3633" s="3"/>
    </row>
    <row r="3634" spans="1:1" x14ac:dyDescent="0.35">
      <c r="A3634" s="3"/>
    </row>
    <row r="3635" spans="1:1" x14ac:dyDescent="0.35">
      <c r="A3635" s="3"/>
    </row>
    <row r="3636" spans="1:1" x14ac:dyDescent="0.35">
      <c r="A3636" s="3"/>
    </row>
    <row r="3637" spans="1:1" x14ac:dyDescent="0.35">
      <c r="A3637" s="3"/>
    </row>
    <row r="3638" spans="1:1" x14ac:dyDescent="0.35">
      <c r="A3638" s="3"/>
    </row>
    <row r="3639" spans="1:1" x14ac:dyDescent="0.35">
      <c r="A3639" s="3"/>
    </row>
    <row r="3640" spans="1:1" x14ac:dyDescent="0.35">
      <c r="A3640" s="3"/>
    </row>
    <row r="3641" spans="1:1" x14ac:dyDescent="0.35">
      <c r="A3641" s="3"/>
    </row>
    <row r="3642" spans="1:1" x14ac:dyDescent="0.35">
      <c r="A3642" s="3"/>
    </row>
    <row r="3643" spans="1:1" x14ac:dyDescent="0.35">
      <c r="A3643" s="3"/>
    </row>
    <row r="3644" spans="1:1" x14ac:dyDescent="0.35">
      <c r="A3644" s="3"/>
    </row>
    <row r="3645" spans="1:1" x14ac:dyDescent="0.35">
      <c r="A3645" s="3"/>
    </row>
    <row r="3646" spans="1:1" x14ac:dyDescent="0.35">
      <c r="A3646" s="3"/>
    </row>
    <row r="3647" spans="1:1" x14ac:dyDescent="0.35">
      <c r="A3647" s="3"/>
    </row>
    <row r="3648" spans="1:1" x14ac:dyDescent="0.35">
      <c r="A3648" s="3"/>
    </row>
    <row r="3649" spans="1:1" x14ac:dyDescent="0.35">
      <c r="A3649" s="3"/>
    </row>
    <row r="3650" spans="1:1" x14ac:dyDescent="0.35">
      <c r="A3650" s="3"/>
    </row>
    <row r="3651" spans="1:1" x14ac:dyDescent="0.35">
      <c r="A3651" s="3"/>
    </row>
    <row r="3652" spans="1:1" x14ac:dyDescent="0.35">
      <c r="A3652" s="3"/>
    </row>
    <row r="3653" spans="1:1" x14ac:dyDescent="0.35">
      <c r="A3653" s="3"/>
    </row>
    <row r="3654" spans="1:1" x14ac:dyDescent="0.35">
      <c r="A3654" s="3"/>
    </row>
    <row r="3655" spans="1:1" x14ac:dyDescent="0.35">
      <c r="A3655" s="3"/>
    </row>
    <row r="3656" spans="1:1" x14ac:dyDescent="0.35">
      <c r="A3656" s="3"/>
    </row>
    <row r="3657" spans="1:1" x14ac:dyDescent="0.35">
      <c r="A3657" s="3"/>
    </row>
    <row r="3658" spans="1:1" x14ac:dyDescent="0.35">
      <c r="A3658" s="3"/>
    </row>
    <row r="3659" spans="1:1" x14ac:dyDescent="0.35">
      <c r="A3659" s="3"/>
    </row>
    <row r="3660" spans="1:1" x14ac:dyDescent="0.35">
      <c r="A3660" s="3"/>
    </row>
    <row r="3661" spans="1:1" x14ac:dyDescent="0.35">
      <c r="A3661" s="3"/>
    </row>
    <row r="3662" spans="1:1" x14ac:dyDescent="0.35">
      <c r="A3662" s="3"/>
    </row>
    <row r="3663" spans="1:1" x14ac:dyDescent="0.35">
      <c r="A3663" s="3"/>
    </row>
    <row r="3664" spans="1:1" x14ac:dyDescent="0.35">
      <c r="A3664" s="3"/>
    </row>
    <row r="3665" spans="1:1" x14ac:dyDescent="0.35">
      <c r="A3665" s="3"/>
    </row>
    <row r="3666" spans="1:1" x14ac:dyDescent="0.35">
      <c r="A3666" s="3"/>
    </row>
    <row r="3667" spans="1:1" x14ac:dyDescent="0.35">
      <c r="A3667" s="3"/>
    </row>
    <row r="3668" spans="1:1" x14ac:dyDescent="0.35">
      <c r="A3668" s="3"/>
    </row>
    <row r="3669" spans="1:1" x14ac:dyDescent="0.35">
      <c r="A3669" s="3"/>
    </row>
    <row r="3670" spans="1:1" x14ac:dyDescent="0.35">
      <c r="A3670" s="3"/>
    </row>
    <row r="3671" spans="1:1" x14ac:dyDescent="0.35">
      <c r="A3671" s="3"/>
    </row>
    <row r="3672" spans="1:1" x14ac:dyDescent="0.35">
      <c r="A3672" s="3"/>
    </row>
    <row r="3673" spans="1:1" x14ac:dyDescent="0.35">
      <c r="A3673" s="3"/>
    </row>
    <row r="3674" spans="1:1" x14ac:dyDescent="0.35">
      <c r="A3674" s="3"/>
    </row>
    <row r="3675" spans="1:1" x14ac:dyDescent="0.35">
      <c r="A3675" s="3"/>
    </row>
    <row r="3676" spans="1:1" x14ac:dyDescent="0.35">
      <c r="A3676" s="3"/>
    </row>
    <row r="3677" spans="1:1" x14ac:dyDescent="0.35">
      <c r="A3677" s="3"/>
    </row>
    <row r="3678" spans="1:1" x14ac:dyDescent="0.35">
      <c r="A3678" s="3"/>
    </row>
    <row r="3679" spans="1:1" x14ac:dyDescent="0.35">
      <c r="A3679" s="3"/>
    </row>
    <row r="3680" spans="1:1" x14ac:dyDescent="0.35">
      <c r="A3680" s="3"/>
    </row>
    <row r="3681" spans="1:1" x14ac:dyDescent="0.35">
      <c r="A3681" s="3"/>
    </row>
    <row r="3682" spans="1:1" x14ac:dyDescent="0.35">
      <c r="A3682" s="3"/>
    </row>
    <row r="3683" spans="1:1" x14ac:dyDescent="0.35">
      <c r="A3683" s="3"/>
    </row>
    <row r="3684" spans="1:1" x14ac:dyDescent="0.35">
      <c r="A3684" s="3"/>
    </row>
    <row r="3685" spans="1:1" x14ac:dyDescent="0.35">
      <c r="A3685" s="3"/>
    </row>
    <row r="3686" spans="1:1" x14ac:dyDescent="0.35">
      <c r="A3686" s="3"/>
    </row>
    <row r="3687" spans="1:1" x14ac:dyDescent="0.35">
      <c r="A3687" s="3"/>
    </row>
    <row r="3688" spans="1:1" x14ac:dyDescent="0.35">
      <c r="A3688" s="3"/>
    </row>
    <row r="3689" spans="1:1" x14ac:dyDescent="0.35">
      <c r="A3689" s="3"/>
    </row>
    <row r="3690" spans="1:1" x14ac:dyDescent="0.35">
      <c r="A3690" s="3"/>
    </row>
    <row r="3691" spans="1:1" x14ac:dyDescent="0.35">
      <c r="A3691" s="3"/>
    </row>
    <row r="3692" spans="1:1" x14ac:dyDescent="0.35">
      <c r="A3692" s="3"/>
    </row>
    <row r="3693" spans="1:1" x14ac:dyDescent="0.35">
      <c r="A3693" s="3"/>
    </row>
    <row r="3694" spans="1:1" x14ac:dyDescent="0.35">
      <c r="A3694" s="3"/>
    </row>
    <row r="3695" spans="1:1" x14ac:dyDescent="0.35">
      <c r="A3695" s="3"/>
    </row>
    <row r="3696" spans="1:1" x14ac:dyDescent="0.35">
      <c r="A3696" s="3"/>
    </row>
    <row r="3697" spans="1:1" x14ac:dyDescent="0.35">
      <c r="A3697" s="3"/>
    </row>
    <row r="3698" spans="1:1" x14ac:dyDescent="0.35">
      <c r="A3698" s="3"/>
    </row>
    <row r="3699" spans="1:1" x14ac:dyDescent="0.35">
      <c r="A3699" s="3"/>
    </row>
    <row r="3700" spans="1:1" x14ac:dyDescent="0.35">
      <c r="A3700" s="3"/>
    </row>
    <row r="3701" spans="1:1" x14ac:dyDescent="0.35">
      <c r="A3701" s="3"/>
    </row>
    <row r="3702" spans="1:1" x14ac:dyDescent="0.35">
      <c r="A3702" s="3"/>
    </row>
    <row r="3703" spans="1:1" x14ac:dyDescent="0.35">
      <c r="A3703" s="3"/>
    </row>
    <row r="3704" spans="1:1" x14ac:dyDescent="0.35">
      <c r="A3704" s="3"/>
    </row>
  </sheetData>
  <pageMargins left="0.25" right="0.25" top="0.75" bottom="0.75" header="0.3" footer="0.3"/>
  <pageSetup scale="44" fitToHeight="26" orientation="portrait" r:id="rId1"/>
  <rowBreaks count="33" manualBreakCount="33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  <brk id="2848" max="16383" man="1"/>
    <brk id="2944" max="16383" man="1"/>
    <brk id="3039" max="16383" man="1"/>
    <brk id="3138" max="16383" man="1"/>
    <brk id="3233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2018-03-08T22:03:54Z</cp:lastPrinted>
  <dcterms:created xsi:type="dcterms:W3CDTF">2009-07-31T18:38:38Z</dcterms:created>
  <dcterms:modified xsi:type="dcterms:W3CDTF">2019-07-01T18:25:02Z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