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5" yWindow="60" windowWidth="15480" windowHeight="916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  <sheet name="OTC IRS Avg Daily Trade Count" sheetId="10" r:id="rId7"/>
  </sheets>
  <definedNames>
    <definedName name="_xlnm.Print_Area" localSheetId="0">'ADV and RPC'!$A$1:$O$396</definedName>
    <definedName name="_xlnm.Print_Area" localSheetId="1">'Asset Class by Venue-ADV'!$A$1:$M$410</definedName>
    <definedName name="_xlnm.Print_Area" localSheetId="5">'Daily Volume'!$A$1:$H$2309</definedName>
    <definedName name="_xlnm.Print_Area" localSheetId="4">'OI by Asset Class'!$A$1:$M$77</definedName>
    <definedName name="_xlnm.Print_Area" localSheetId="6">'OTC IRS Avg Daily Trade Count'!$A$1:$F$28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L20" i="5" l="1"/>
  <c r="L8" i="5"/>
  <c r="E2332" i="9" l="1"/>
  <c r="F2332" i="9"/>
  <c r="B2331" i="9"/>
  <c r="B2332" i="9" s="1"/>
  <c r="D2331" i="9"/>
  <c r="D2332" i="9" s="1"/>
  <c r="E2331" i="9"/>
  <c r="F2331" i="9"/>
  <c r="G2331" i="9"/>
  <c r="G2332" i="9" s="1"/>
  <c r="H2331" i="9"/>
  <c r="H2332" i="9" s="1"/>
  <c r="C2331" i="9"/>
  <c r="C2332" i="9" s="1"/>
  <c r="K38" i="5" l="1"/>
  <c r="K32" i="5"/>
  <c r="K26" i="5"/>
  <c r="K20" i="5"/>
  <c r="K14" i="5"/>
  <c r="K8" i="5"/>
  <c r="C2308" i="9"/>
  <c r="C2309" i="9" s="1"/>
  <c r="D2308" i="9"/>
  <c r="D2309" i="9" s="1"/>
  <c r="E2308" i="9"/>
  <c r="E2309" i="9" s="1"/>
  <c r="F2308" i="9"/>
  <c r="F2309" i="9" s="1"/>
  <c r="G2308" i="9"/>
  <c r="G2309" i="9" s="1"/>
  <c r="H2308" i="9"/>
  <c r="H2309" i="9" s="1"/>
  <c r="B2308" i="9"/>
  <c r="B2309" i="9" s="1"/>
  <c r="J38" i="5" l="1"/>
  <c r="J32" i="5"/>
  <c r="J26" i="5"/>
  <c r="J20" i="5"/>
  <c r="J14" i="5"/>
  <c r="J8" i="5"/>
  <c r="C2283" i="9"/>
  <c r="C2284" i="9" s="1"/>
  <c r="D2283" i="9"/>
  <c r="D2284" i="9" s="1"/>
  <c r="E2283" i="9"/>
  <c r="E2284" i="9" s="1"/>
  <c r="F2283" i="9"/>
  <c r="F2284" i="9" s="1"/>
  <c r="G2283" i="9"/>
  <c r="G2284" i="9" s="1"/>
  <c r="H2283" i="9"/>
  <c r="H2284" i="9" s="1"/>
  <c r="B2283" i="9"/>
  <c r="B2284" i="9" s="1"/>
  <c r="B2257" i="9" l="1"/>
  <c r="F2257" i="9"/>
  <c r="G2257" i="9"/>
  <c r="H2257" i="9"/>
  <c r="E2257" i="9"/>
  <c r="D2257" i="9"/>
  <c r="C2257" i="9"/>
  <c r="G44" i="5" l="1"/>
  <c r="G38" i="5"/>
  <c r="G32" i="5"/>
  <c r="G27" i="5"/>
  <c r="G26" i="5"/>
  <c r="G14" i="5"/>
  <c r="G8" i="5"/>
  <c r="C2208" i="9"/>
  <c r="C2209" i="9" s="1"/>
  <c r="D2208" i="9"/>
  <c r="D2209" i="9" s="1"/>
  <c r="E2208" i="9"/>
  <c r="E2209" i="9" s="1"/>
  <c r="F2208" i="9"/>
  <c r="F2209" i="9" s="1"/>
  <c r="G2208" i="9"/>
  <c r="G2209" i="9" s="1"/>
  <c r="H2208" i="9"/>
  <c r="H2209" i="9" s="1"/>
  <c r="B2208" i="9"/>
  <c r="B2209" i="9" s="1"/>
  <c r="F38" i="5" l="1"/>
  <c r="F26" i="5"/>
  <c r="F20" i="5"/>
  <c r="F14" i="5"/>
  <c r="C2183" i="9"/>
  <c r="C2184" i="9" s="1"/>
  <c r="D2183" i="9"/>
  <c r="D2184" i="9" s="1"/>
  <c r="E2183" i="9"/>
  <c r="E2184" i="9" s="1"/>
  <c r="F2183" i="9"/>
  <c r="F2184" i="9" s="1"/>
  <c r="G2183" i="9"/>
  <c r="G2184" i="9" s="1"/>
  <c r="H2183" i="9"/>
  <c r="H2184" i="9" s="1"/>
  <c r="B2183" i="9"/>
  <c r="B2184" i="9" s="1"/>
  <c r="C2158" i="9" l="1"/>
  <c r="C2159" i="9" s="1"/>
  <c r="D2158" i="9"/>
  <c r="D2159" i="9" s="1"/>
  <c r="E2158" i="9"/>
  <c r="E2159" i="9" s="1"/>
  <c r="F2158" i="9"/>
  <c r="F2159" i="9" s="1"/>
  <c r="G2158" i="9"/>
  <c r="G2159" i="9" s="1"/>
  <c r="H2158" i="9"/>
  <c r="H2159" i="9" s="1"/>
  <c r="B2158" i="9"/>
  <c r="B2159" i="9" s="1"/>
  <c r="B2133" i="9" l="1"/>
  <c r="B2134" i="9" s="1"/>
  <c r="D2133" i="9"/>
  <c r="D2134" i="9" s="1"/>
  <c r="E2133" i="9"/>
  <c r="E2134" i="9" s="1"/>
  <c r="F2133" i="9"/>
  <c r="F2134" i="9" s="1"/>
  <c r="G2133" i="9"/>
  <c r="G2134" i="9" s="1"/>
  <c r="H2133" i="9"/>
  <c r="H2134" i="9" s="1"/>
  <c r="C2133" i="9"/>
  <c r="C2134" i="9" s="1"/>
  <c r="C21" i="5" l="1"/>
  <c r="C2108" i="9"/>
  <c r="C2109" i="9" s="1"/>
  <c r="D2108" i="9"/>
  <c r="D2109" i="9" s="1"/>
  <c r="E2108" i="9"/>
  <c r="E2109" i="9" s="1"/>
  <c r="F2108" i="9"/>
  <c r="F2109" i="9" s="1"/>
  <c r="G2108" i="9"/>
  <c r="G2109" i="9" s="1"/>
  <c r="H2108" i="9"/>
  <c r="H2109" i="9" s="1"/>
  <c r="B2108" i="9"/>
  <c r="B2109" i="9" s="1"/>
  <c r="C2086" i="9" l="1"/>
  <c r="C2087" i="9" s="1"/>
  <c r="D2086" i="9"/>
  <c r="D2087" i="9" s="1"/>
  <c r="E2086" i="9"/>
  <c r="E2087" i="9" s="1"/>
  <c r="F2086" i="9"/>
  <c r="F2087" i="9" s="1"/>
  <c r="G2086" i="9"/>
  <c r="G2087" i="9" s="1"/>
  <c r="H2086" i="9"/>
  <c r="H2087" i="9" s="1"/>
  <c r="B2086" i="9"/>
  <c r="B2087" i="9" s="1"/>
  <c r="F25" i="10" l="1"/>
  <c r="F22" i="10"/>
  <c r="F19" i="10"/>
  <c r="F16" i="10"/>
  <c r="F13" i="10"/>
  <c r="F10" i="10"/>
  <c r="F7" i="10"/>
  <c r="F4" i="10"/>
  <c r="C2062" i="9" l="1"/>
  <c r="C2063" i="9" s="1"/>
  <c r="D2062" i="9"/>
  <c r="D2063" i="9" s="1"/>
  <c r="E2062" i="9"/>
  <c r="E2063" i="9" s="1"/>
  <c r="F2062" i="9"/>
  <c r="F2063" i="9" s="1"/>
  <c r="G2062" i="9"/>
  <c r="G2063" i="9" s="1"/>
  <c r="H2062" i="9"/>
  <c r="H2063" i="9" s="1"/>
  <c r="B2062" i="9"/>
  <c r="B2063" i="9" s="1"/>
  <c r="C2037" i="9" l="1"/>
  <c r="C2038" i="9" s="1"/>
  <c r="D2037" i="9"/>
  <c r="D2038" i="9" s="1"/>
  <c r="E2037" i="9"/>
  <c r="E2038" i="9" s="1"/>
  <c r="F2037" i="9"/>
  <c r="F2038" i="9" s="1"/>
  <c r="G2037" i="9"/>
  <c r="G2038" i="9" s="1"/>
  <c r="H2037" i="9"/>
  <c r="H2038" i="9" s="1"/>
  <c r="B2037" i="9"/>
  <c r="B2038" i="9" s="1"/>
  <c r="C2015" i="9" l="1"/>
  <c r="C2016" i="9" s="1"/>
  <c r="D2015" i="9"/>
  <c r="D2016" i="9" s="1"/>
  <c r="E2015" i="9"/>
  <c r="E2016" i="9" s="1"/>
  <c r="F2015" i="9"/>
  <c r="F2016" i="9" s="1"/>
  <c r="G2015" i="9"/>
  <c r="G2016" i="9" s="1"/>
  <c r="H2015" i="9"/>
  <c r="H2016" i="9" s="1"/>
  <c r="B2015" i="9"/>
  <c r="B2016" i="9" s="1"/>
  <c r="J64" i="5" l="1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B1990" i="9" s="1"/>
  <c r="C1940" i="9" l="1"/>
  <c r="C1941" i="9" s="1"/>
  <c r="D1940" i="9"/>
  <c r="D1941" i="9" s="1"/>
  <c r="E1940" i="9"/>
  <c r="E1941" i="9" s="1"/>
  <c r="F1940" i="9"/>
  <c r="F1941" i="9" s="1"/>
  <c r="G1940" i="9"/>
  <c r="G1941" i="9" s="1"/>
  <c r="H1940" i="9"/>
  <c r="H1941" i="9" s="1"/>
  <c r="B1940" i="9"/>
  <c r="B1941" i="9" s="1"/>
  <c r="C1915" i="9" l="1"/>
  <c r="C1916" i="9" s="1"/>
  <c r="D1915" i="9"/>
  <c r="D1916" i="9" s="1"/>
  <c r="E1915" i="9"/>
  <c r="E1916" i="9" s="1"/>
  <c r="F1915" i="9"/>
  <c r="F1916" i="9" s="1"/>
  <c r="G1915" i="9"/>
  <c r="G1916" i="9" s="1"/>
  <c r="H1915" i="9"/>
  <c r="H1916" i="9" s="1"/>
  <c r="B1915" i="9"/>
  <c r="B1916" i="9" s="1"/>
  <c r="F64" i="5" l="1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B1892" i="9" s="1"/>
  <c r="E85" i="5" l="1"/>
  <c r="C1865" i="9"/>
  <c r="C1866" i="9" s="1"/>
  <c r="D1865" i="9"/>
  <c r="D1866" i="9" s="1"/>
  <c r="E1865" i="9"/>
  <c r="E1866" i="9" s="1"/>
  <c r="F1865" i="9"/>
  <c r="F1866" i="9" s="1"/>
  <c r="G1865" i="9"/>
  <c r="G1866" i="9" s="1"/>
  <c r="H1865" i="9"/>
  <c r="H1866" i="9" s="1"/>
  <c r="B1865" i="9"/>
  <c r="B1866" i="9" s="1"/>
  <c r="C1841" i="9" l="1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 l="1"/>
  <c r="C1818" i="9" s="1"/>
  <c r="D1817" i="9"/>
  <c r="D1818" i="9" s="1"/>
  <c r="E1817" i="9"/>
  <c r="E1818" i="9" s="1"/>
  <c r="F1817" i="9"/>
  <c r="F1818" i="9" s="1"/>
  <c r="G1817" i="9"/>
  <c r="G1818" i="9" s="1"/>
  <c r="H1817" i="9"/>
  <c r="H1818" i="9" s="1"/>
  <c r="B1817" i="9"/>
  <c r="B1818" i="9" s="1"/>
  <c r="B71" i="5" l="1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 s="1"/>
  <c r="F1524" i="9"/>
  <c r="F1525" i="9" s="1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 s="1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47" i="7"/>
  <c r="C1158" i="9"/>
  <c r="C1159" i="9" s="1"/>
  <c r="D1158" i="9"/>
  <c r="D1159" i="9" s="1"/>
  <c r="E1158" i="9"/>
  <c r="E1159" i="9" s="1"/>
  <c r="F1158" i="9"/>
  <c r="F1159" i="9" s="1"/>
  <c r="G1158" i="9"/>
  <c r="G1159" i="9" s="1"/>
  <c r="H1158" i="9"/>
  <c r="H1159" i="9" s="1"/>
  <c r="B1158" i="9"/>
  <c r="B1159" i="9" s="1"/>
  <c r="C1134" i="9"/>
  <c r="C1135" i="9" s="1"/>
  <c r="D1134" i="9"/>
  <c r="D1135" i="9" s="1"/>
  <c r="E1134" i="9"/>
  <c r="E1135" i="9" s="1"/>
  <c r="F1134" i="9"/>
  <c r="F1135" i="9" s="1"/>
  <c r="G1134" i="9"/>
  <c r="G1135" i="9" s="1"/>
  <c r="H1134" i="9"/>
  <c r="H1135" i="9" s="1"/>
  <c r="B1134" i="9"/>
  <c r="B1135" i="9" s="1"/>
  <c r="K47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 s="1"/>
  <c r="E1085" i="9"/>
  <c r="E1086" i="9" s="1"/>
  <c r="F1085" i="9"/>
  <c r="F1086" i="9" s="1"/>
  <c r="G1085" i="9"/>
  <c r="G1086" i="9" s="1"/>
  <c r="H1085" i="9"/>
  <c r="H1086" i="9" s="1"/>
  <c r="B1085" i="9"/>
  <c r="B1086" i="9" s="1"/>
  <c r="C1059" i="9"/>
  <c r="C1060" i="9" s="1"/>
  <c r="D1059" i="9"/>
  <c r="D1060" i="9" s="1"/>
  <c r="E1059" i="9"/>
  <c r="E1060" i="9" s="1"/>
  <c r="F1059" i="9"/>
  <c r="F1060" i="9" s="1"/>
  <c r="G1059" i="9"/>
  <c r="G1060" i="9" s="1"/>
  <c r="H1059" i="9"/>
  <c r="H1060" i="9" s="1"/>
  <c r="B1059" i="9"/>
  <c r="B1060" i="9" s="1"/>
  <c r="C1036" i="9"/>
  <c r="C1037" i="9" s="1"/>
  <c r="D1036" i="9"/>
  <c r="D1037" i="9" s="1"/>
  <c r="E1036" i="9"/>
  <c r="E1037" i="9" s="1"/>
  <c r="F1036" i="9"/>
  <c r="F1037" i="9" s="1"/>
  <c r="G1036" i="9"/>
  <c r="G1037" i="9" s="1"/>
  <c r="H1036" i="9"/>
  <c r="H1037" i="9" s="1"/>
  <c r="B1036" i="9"/>
  <c r="B1037" i="9" s="1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 s="1"/>
  <c r="E986" i="9"/>
  <c r="E987" i="9" s="1"/>
  <c r="F986" i="9"/>
  <c r="F987" i="9" s="1"/>
  <c r="G986" i="9"/>
  <c r="G987" i="9" s="1"/>
  <c r="B986" i="9"/>
  <c r="B987" i="9" s="1"/>
  <c r="C963" i="9"/>
  <c r="C964" i="9" s="1"/>
  <c r="D963" i="9"/>
  <c r="D964" i="9" s="1"/>
  <c r="E963" i="9"/>
  <c r="E964" i="9" s="1"/>
  <c r="F963" i="9"/>
  <c r="F964" i="9" s="1"/>
  <c r="G963" i="9"/>
  <c r="G964" i="9" s="1"/>
  <c r="H963" i="9"/>
  <c r="H964" i="9" s="1"/>
  <c r="B963" i="9"/>
  <c r="B964" i="9" s="1"/>
  <c r="B937" i="9"/>
  <c r="B938" i="9" s="1"/>
  <c r="C937" i="9"/>
  <c r="C938" i="9" s="1"/>
  <c r="D937" i="9"/>
  <c r="D938" i="9" s="1"/>
  <c r="E937" i="9"/>
  <c r="F937" i="9"/>
  <c r="F938" i="9" s="1"/>
  <c r="G937" i="9"/>
  <c r="G938" i="9" s="1"/>
  <c r="H937" i="9"/>
  <c r="H938" i="9" s="1"/>
  <c r="E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84" i="2"/>
  <c r="C840" i="9"/>
  <c r="D840" i="9"/>
  <c r="E840" i="9"/>
  <c r="F840" i="9"/>
  <c r="G840" i="9"/>
  <c r="H840" i="9"/>
  <c r="B840" i="9"/>
  <c r="K67" i="7"/>
  <c r="J67" i="7"/>
  <c r="I67" i="7"/>
  <c r="H67" i="7"/>
  <c r="G67" i="7"/>
  <c r="F67" i="7"/>
  <c r="E67" i="7"/>
  <c r="D67" i="7"/>
  <c r="C67" i="7"/>
  <c r="B67" i="7"/>
  <c r="M77" i="7"/>
  <c r="L77" i="7"/>
  <c r="K77" i="7"/>
  <c r="J77" i="7"/>
  <c r="I77" i="7"/>
  <c r="H77" i="7"/>
  <c r="G77" i="7"/>
  <c r="F77" i="7"/>
  <c r="E77" i="7"/>
  <c r="D77" i="7"/>
  <c r="C77" i="7"/>
  <c r="B77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 s="1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 s="1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 s="1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 s="1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 s="1"/>
  <c r="D324" i="9"/>
  <c r="D325" i="9" s="1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 s="1"/>
  <c r="D395" i="9"/>
  <c r="D396" i="9" s="1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 s="1"/>
  <c r="D421" i="9"/>
  <c r="D422" i="9" s="1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 s="1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H545" i="9" l="1"/>
  <c r="H546" i="9" s="1"/>
  <c r="H790" i="9"/>
  <c r="H791" i="9" s="1"/>
  <c r="H471" i="9"/>
  <c r="H472" i="9" s="1"/>
  <c r="H446" i="9"/>
  <c r="H447" i="9" s="1"/>
  <c r="H296" i="9"/>
  <c r="H297" i="9" s="1"/>
  <c r="H271" i="9"/>
  <c r="H272" i="9" s="1"/>
  <c r="H197" i="9"/>
  <c r="H198" i="9" s="1"/>
  <c r="H50" i="9"/>
  <c r="H51" i="9" s="1"/>
  <c r="H520" i="9"/>
  <c r="H521" i="9" s="1"/>
  <c r="H495" i="9"/>
  <c r="H496" i="9" s="1"/>
  <c r="H371" i="9"/>
  <c r="H372" i="9" s="1"/>
  <c r="H346" i="9"/>
  <c r="H347" i="9" s="1"/>
  <c r="H173" i="9"/>
  <c r="H174" i="9" s="1"/>
  <c r="H98" i="9"/>
  <c r="H99" i="9" s="1"/>
  <c r="H421" i="9"/>
  <c r="H422" i="9" s="1"/>
  <c r="H395" i="9"/>
  <c r="H396" i="9" s="1"/>
  <c r="H324" i="9"/>
  <c r="H325" i="9" s="1"/>
  <c r="H249" i="9"/>
  <c r="H250" i="9" s="1"/>
  <c r="H223" i="9"/>
  <c r="H224" i="9" s="1"/>
  <c r="H148" i="9"/>
  <c r="H149" i="9" s="1"/>
  <c r="H124" i="9"/>
  <c r="H125" i="9" s="1"/>
  <c r="H73" i="9"/>
  <c r="H74" i="9" s="1"/>
  <c r="H27" i="9"/>
  <c r="H28" i="9" s="1"/>
  <c r="H986" i="9"/>
  <c r="H987" i="9" s="1"/>
  <c r="H1110" i="9"/>
  <c r="H1111" i="9" s="1"/>
  <c r="D112" i="3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<sst xmlns="http://schemas.openxmlformats.org/spreadsheetml/2006/main" count="3133" uniqueCount="981">
  <si>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</si>
  <si>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</si>
  <si>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</si>
  <si>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</si>
  <si>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</si>
  <si>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</si>
  <si>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</si>
  <si>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</si>
  <si>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</si>
  <si>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</si>
  <si>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</si>
  <si>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</si>
  <si>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</si>
  <si>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</si>
  <si>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</si>
  <si>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</si>
  <si>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</si>
  <si>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</si>
  <si>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</si>
  <si>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</si>
  <si>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</si>
  <si>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</si>
  <si>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</si>
  <si>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</si>
  <si>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</si>
  <si>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</si>
  <si>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</si>
  <si>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</si>
  <si>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</si>
  <si>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</si>
  <si>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</si>
  <si>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</si>
  <si>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</si>
  <si>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</si>
  <si>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</si>
  <si>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</si>
  <si>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</si>
  <si>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</si>
  <si>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</si>
  <si>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</si>
  <si>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</si>
  <si>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</si>
  <si>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</si>
  <si>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</si>
  <si>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</si>
  <si>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</si>
  <si>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</si>
  <si>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</si>
  <si>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</si>
  <si>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</si>
  <si>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</si>
  <si>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</si>
  <si>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</si>
  <si>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</si>
  <si>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</si>
  <si>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</si>
  <si>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</si>
  <si>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</si>
  <si>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</si>
  <si>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</si>
  <si>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</si>
  <si>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</si>
  <si>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</si>
  <si>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</si>
  <si>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</si>
  <si>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</si>
  <si>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</si>
  <si>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</si>
  <si>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</si>
  <si>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</si>
  <si>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</si>
  <si>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</si>
  <si>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</si>
  <si>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</si>
  <si>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</si>
  <si>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</si>
  <si>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</si>
  <si>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</si>
  <si>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</si>
  <si>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</si>
  <si>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</si>
  <si>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</si>
  <si>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</si>
  <si>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</si>
  <si>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</si>
  <si>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</si>
  <si>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</si>
  <si>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</si>
  <si>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</si>
  <si>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</si>
  <si>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</si>
  <si>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</si>
  <si>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</si>
  <si>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</si>
  <si>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</si>
  <si>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</si>
  <si>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</si>
  <si>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</si>
  <si>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</si>
  <si>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</si>
  <si>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</si>
  <si>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</si>
  <si>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</si>
  <si>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</si>
  <si>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</si>
  <si>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</si>
  <si>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</si>
  <si>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</si>
  <si>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</si>
  <si>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</si>
  <si>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</si>
  <si>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</si>
  <si>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</si>
  <si>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</si>
  <si>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</si>
  <si>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</si>
  <si>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</si>
  <si>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</si>
  <si>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</si>
  <si>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</si>
  <si>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</si>
  <si>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</si>
  <si>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</si>
  <si>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</si>
  <si>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</si>
  <si>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</si>
  <si>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</si>
  <si>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</si>
  <si>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</si>
  <si>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</si>
  <si>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</si>
  <si>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</si>
  <si>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</si>
  <si>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</si>
  <si>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</si>
  <si>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</si>
  <si>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</si>
  <si>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</si>
  <si>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</si>
  <si>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</si>
  <si>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</si>
  <si>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</si>
  <si>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</si>
  <si>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</si>
  <si>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</si>
  <si>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</si>
  <si>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</si>
  <si>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</si>
  <si>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</si>
  <si>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</si>
  <si>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</si>
  <si>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</si>
  <si>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</si>
  <si>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</si>
  <si>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</si>
  <si>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</si>
  <si>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</si>
  <si>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</si>
  <si>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</si>
  <si>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</si>
  <si>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</si>
  <si>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</si>
  <si>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</si>
  <si>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</si>
  <si>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</si>
  <si>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</si>
  <si>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</si>
  <si>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</si>
  <si>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</si>
  <si>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</si>
  <si>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</si>
  <si>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</si>
  <si>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</si>
  <si>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</si>
  <si>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</si>
  <si>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</si>
  <si>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</si>
  <si>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</si>
  <si>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</si>
  <si>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</si>
  <si>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</si>
  <si>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</si>
  <si>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</si>
  <si>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</si>
  <si>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</si>
  <si>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</si>
  <si>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</si>
  <si>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</si>
  <si>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</si>
  <si>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</si>
  <si>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</si>
  <si>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</si>
  <si>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</si>
  <si>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</si>
  <si>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</si>
  <si>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</si>
  <si>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</si>
  <si>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</si>
  <si>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</si>
  <si>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</si>
  <si>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</si>
  <si>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</si>
  <si>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</si>
  <si>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</si>
  <si>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</si>
  <si>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</si>
  <si>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</si>
  <si>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</si>
  <si>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</si>
  <si>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</si>
  <si>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</si>
  <si>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</si>
  <si>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</si>
  <si>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</si>
  <si>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</si>
  <si>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</si>
  <si>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</si>
  <si>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</si>
  <si>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</si>
  <si>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</si>
  <si>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</si>
  <si>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</si>
  <si>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</si>
  <si>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</si>
  <si>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</si>
  <si>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</si>
  <si>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</si>
  <si>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</si>
  <si>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</si>
  <si>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</si>
  <si>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</si>
  <si>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</si>
  <si>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</si>
  <si>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</si>
  <si>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</si>
  <si>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</si>
  <si>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</si>
  <si>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</si>
  <si>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</si>
  <si>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</si>
  <si>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</si>
  <si>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</si>
  <si>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</si>
  <si>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</si>
  <si>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</si>
  <si>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</si>
  <si>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</si>
  <si>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</si>
  <si>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</si>
  <si>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</si>
  <si>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</si>
  <si>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</si>
  <si>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</si>
  <si>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</si>
  <si>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</si>
  <si>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</si>
  <si>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</si>
  <si>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</si>
  <si>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</si>
  <si>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</si>
  <si>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</si>
  <si>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</si>
  <si>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</si>
  <si>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</si>
  <si>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</si>
  <si>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</si>
  <si>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</si>
  <si>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</si>
  <si>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</si>
  <si>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</si>
  <si>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</si>
  <si>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</si>
  <si>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</si>
  <si>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</si>
  <si>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</si>
  <si>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</si>
  <si>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</si>
  <si>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</si>
  <si>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</si>
  <si>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</si>
  <si>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</si>
  <si>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</si>
  <si>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</si>
  <si>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</si>
  <si>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</si>
  <si>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</si>
  <si>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</si>
  <si>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</si>
  <si>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</si>
  <si>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</si>
  <si>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</si>
  <si>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</si>
  <si>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</si>
  <si>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</si>
  <si>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</si>
  <si>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</si>
  <si>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</si>
  <si>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</si>
  <si>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</si>
  <si>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</si>
  <si>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</si>
  <si>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</si>
  <si>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</si>
  <si>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</si>
  <si>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</si>
  <si>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</si>
  <si>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</si>
  <si>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</si>
  <si>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</si>
  <si>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</si>
  <si>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</si>
  <si>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</si>
  <si>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</si>
  <si>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</si>
  <si>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</si>
  <si>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</si>
  <si>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</si>
  <si>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</si>
  <si>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</si>
  <si>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</si>
  <si>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</si>
  <si>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</si>
  <si>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</si>
  <si>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</si>
  <si>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</si>
  <si>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</si>
  <si>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</si>
  <si>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</si>
  <si>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</si>
  <si>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</si>
  <si>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</si>
  <si>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</si>
  <si>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</si>
  <si>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</si>
  <si>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</si>
  <si>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</si>
  <si>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</si>
  <si>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</si>
  <si>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</si>
  <si>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</si>
  <si>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</si>
  <si>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</si>
  <si>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</si>
  <si>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</si>
  <si>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</si>
  <si>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</si>
  <si>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</si>
  <si>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</si>
  <si>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</si>
  <si>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</si>
  <si>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</si>
  <si>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</si>
  <si>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</si>
  <si>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</si>
  <si>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</si>
  <si>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</si>
  <si>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</si>
  <si>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</si>
  <si>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</si>
  <si>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</si>
  <si>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</si>
  <si>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</si>
  <si>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</si>
  <si>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</si>
  <si>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</si>
  <si>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</si>
  <si>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</si>
  <si>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</si>
  <si>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</si>
  <si>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</si>
  <si>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</si>
  <si>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</si>
  <si>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</si>
  <si>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</si>
  <si>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</si>
  <si>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</si>
  <si>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</si>
  <si>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</si>
  <si>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</si>
  <si>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</si>
  <si>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</si>
  <si>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</si>
  <si>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</si>
  <si>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</si>
  <si>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</si>
  <si>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</si>
  <si>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</si>
  <si>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</si>
  <si>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</si>
  <si>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</si>
  <si>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</si>
  <si>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</si>
  <si>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</si>
  <si>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</si>
  <si>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</si>
  <si>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</si>
  <si>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</si>
  <si>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</si>
  <si>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</si>
  <si>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</si>
  <si>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</si>
  <si>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</si>
  <si>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</si>
  <si>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</si>
  <si>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</si>
  <si>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</si>
  <si>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</si>
  <si>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</si>
  <si>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</si>
  <si>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</si>
  <si>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</si>
  <si>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</si>
  <si>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</si>
  <si>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</si>
  <si>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</si>
  <si>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</si>
  <si>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</si>
  <si>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</si>
  <si>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</si>
  <si>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</si>
  <si>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</si>
  <si>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</si>
  <si>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</si>
  <si>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</si>
  <si>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</si>
  <si>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</si>
  <si>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</si>
  <si>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</si>
  <si>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</si>
  <si>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</si>
  <si>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</si>
  <si>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</si>
  <si>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</si>
  <si>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</si>
  <si>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</si>
  <si>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</si>
  <si>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</si>
  <si>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</si>
  <si>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</si>
  <si>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</si>
  <si>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</si>
  <si>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</si>
  <si>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</si>
  <si>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</si>
  <si>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</si>
  <si>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</si>
  <si>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</si>
  <si>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</si>
  <si>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</si>
  <si>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</si>
  <si>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</si>
  <si>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</si>
  <si>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</si>
  <si>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</si>
  <si>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</si>
  <si>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</si>
  <si>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</si>
  <si>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</si>
  <si>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</si>
  <si>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</si>
  <si>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</si>
  <si>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</si>
  <si>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</si>
  <si>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</si>
  <si>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</si>
  <si>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</si>
  <si>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</si>
  <si>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</si>
  <si>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</si>
  <si>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</si>
  <si>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</si>
  <si>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</si>
  <si>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</si>
  <si>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</si>
  <si>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</si>
  <si>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</si>
  <si>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</si>
  <si>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</si>
  <si>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</si>
  <si>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</si>
  <si>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</si>
  <si>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</si>
  <si>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</si>
  <si>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</si>
  <si>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</si>
  <si>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</si>
  <si>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</si>
  <si>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</si>
  <si>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</si>
  <si>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</si>
  <si>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</si>
  <si>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</si>
  <si>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</si>
  <si>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</si>
  <si>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</si>
  <si>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</si>
  <si>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</si>
  <si>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</si>
  <si>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</si>
  <si>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</si>
  <si>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</si>
  <si>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</si>
  <si>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</si>
  <si>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</si>
  <si>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</si>
  <si>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</si>
  <si>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</si>
  <si>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</si>
  <si>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</si>
  <si>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</si>
  <si>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</si>
  <si>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</si>
  <si>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</si>
  <si>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</si>
  <si>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</si>
  <si>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</si>
  <si>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</si>
  <si>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</si>
  <si>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</si>
  <si>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</si>
  <si>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</si>
  <si>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</si>
  <si>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</si>
  <si>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</si>
  <si>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</si>
  <si>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</si>
  <si>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</si>
  <si>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</si>
  <si>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</si>
  <si>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</si>
  <si>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</si>
  <si>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</si>
  <si>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</si>
  <si>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</si>
  <si>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</si>
  <si>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</si>
  <si>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</si>
  <si>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</si>
  <si>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</si>
  <si>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</si>
  <si>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</si>
  <si>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</si>
  <si>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</si>
  <si>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</si>
  <si>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</si>
  <si>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</si>
  <si>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</si>
  <si>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</si>
  <si>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</si>
  <si>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</si>
  <si>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</si>
  <si>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</si>
  <si>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</si>
  <si>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</si>
  <si>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</si>
  <si>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</si>
  <si>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</si>
  <si>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</si>
  <si>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</si>
  <si>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</si>
  <si>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</si>
  <si>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</si>
  <si>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</si>
  <si>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</si>
  <si>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</si>
  <si>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</si>
  <si>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</si>
  <si>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</si>
  <si>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</si>
  <si>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</si>
  <si>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</si>
  <si>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</si>
  <si>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</si>
  <si>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</si>
  <si>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</si>
  <si>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</si>
  <si>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</si>
  <si>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</si>
  <si>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</si>
  <si>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</si>
  <si>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</si>
  <si>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</si>
  <si>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</si>
  <si>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</si>
  <si>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</si>
  <si>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</si>
  <si>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</si>
  <si>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</si>
  <si>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</si>
  <si>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</si>
  <si>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</si>
  <si>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</si>
  <si>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</si>
  <si>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</si>
  <si>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</si>
  <si>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</si>
  <si>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</si>
  <si>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</si>
  <si>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</si>
  <si>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</si>
  <si>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</si>
  <si>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</si>
  <si>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</si>
  <si>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</si>
  <si>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</si>
  <si>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</si>
  <si>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</si>
  <si>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</si>
  <si>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</si>
  <si>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</si>
  <si>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</si>
  <si>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</si>
  <si>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</si>
  <si>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</si>
  <si>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</si>
  <si>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</si>
  <si>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</si>
  <si>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</si>
  <si>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</si>
  <si>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</si>
  <si>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</si>
  <si>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</si>
  <si>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</si>
  <si>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</si>
  <si>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</si>
  <si>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</si>
  <si>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</si>
  <si>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</si>
  <si>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</si>
  <si>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</si>
  <si>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</si>
  <si>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</si>
  <si>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</si>
  <si>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</si>
  <si>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</si>
  <si>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</si>
  <si>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</si>
  <si>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</si>
  <si>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</si>
  <si>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</si>
  <si>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</si>
  <si>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</si>
  <si>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</si>
  <si>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</si>
  <si>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</si>
  <si>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</si>
  <si>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</si>
  <si>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</si>
  <si>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</si>
  <si>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</si>
  <si>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</si>
  <si>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</si>
  <si>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</si>
  <si>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</si>
  <si>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</si>
  <si>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</si>
  <si>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</si>
  <si>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</si>
  <si>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</si>
  <si>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</si>
  <si>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</si>
  <si>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</si>
  <si>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</si>
  <si>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</si>
  <si>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</si>
  <si>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</si>
  <si>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</si>
  <si>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</si>
  <si>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</si>
  <si>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</si>
  <si>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</si>
  <si>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</si>
  <si>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</si>
  <si>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</si>
  <si>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</si>
  <si>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</si>
  <si>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</si>
  <si>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</si>
  <si>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</si>
  <si>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</si>
  <si>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</si>
  <si>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</si>
  <si>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</si>
  <si>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</si>
  <si>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</si>
  <si>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</si>
  <si>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</si>
  <si>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</si>
  <si>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</si>
  <si>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</si>
  <si>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</si>
  <si>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</si>
  <si>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</si>
  <si>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</si>
  <si>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</si>
  <si>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</si>
  <si>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</si>
  <si>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</si>
  <si>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</si>
  <si>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</si>
  <si>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</si>
  <si>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</si>
  <si>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</si>
  <si>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</si>
  <si>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</si>
  <si>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</si>
  <si>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</si>
  <si>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</si>
  <si>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</si>
  <si>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</si>
  <si>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</si>
  <si>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</si>
  <si>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</si>
  <si>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</si>
  <si>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</si>
  <si>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</si>
  <si>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</si>
  <si>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</si>
  <si>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</si>
  <si>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</si>
  <si>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</si>
  <si>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</si>
  <si>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</si>
  <si>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</si>
  <si>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</si>
  <si>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</si>
  <si>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</si>
  <si>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</si>
  <si>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</si>
  <si>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</si>
  <si>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</si>
  <si>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</si>
  <si>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</si>
  <si>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</si>
  <si>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</si>
  <si>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</si>
  <si>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</si>
  <si>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</si>
  <si>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</si>
  <si>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</si>
  <si>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</si>
  <si>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</si>
  <si>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</si>
  <si>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</si>
  <si>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</si>
  <si>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</si>
  <si>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</si>
  <si>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</si>
  <si>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</si>
  <si>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</si>
  <si>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</si>
  <si>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</si>
  <si>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</si>
  <si>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</si>
  <si>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</si>
  <si>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</si>
  <si>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</si>
  <si>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</si>
  <si>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</si>
  <si>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</si>
  <si>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</si>
  <si>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</si>
  <si>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</si>
  <si>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</si>
  <si>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</si>
  <si>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</si>
  <si>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</si>
  <si>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</si>
  <si>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</si>
  <si>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</si>
  <si>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</si>
  <si>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</si>
  <si>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</si>
  <si>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</si>
  <si>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</si>
  <si>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</si>
  <si>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</si>
  <si>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</si>
  <si>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</si>
  <si>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</si>
  <si>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</si>
  <si>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</si>
  <si>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</si>
  <si>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</si>
  <si>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</si>
  <si>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</si>
  <si>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</si>
  <si>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</si>
  <si>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</si>
  <si>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</si>
  <si>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</si>
  <si>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</si>
  <si>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</si>
  <si>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</si>
  <si>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</si>
  <si>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</si>
  <si>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</si>
  <si>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</si>
  <si>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</si>
  <si>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</si>
  <si>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</si>
  <si>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</si>
  <si>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</si>
  <si>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</si>
  <si>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</si>
  <si>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</si>
  <si>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</si>
  <si>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</si>
  <si>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</si>
  <si>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</si>
  <si>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</si>
  <si>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</si>
  <si>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</si>
  <si>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</si>
  <si>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</si>
  <si>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</si>
  <si>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</si>
  <si>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</si>
  <si>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</si>
  <si>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</si>
  <si>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</si>
  <si>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</si>
  <si>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</si>
  <si>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</si>
  <si>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</si>
  <si>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</si>
  <si>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</si>
  <si>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</si>
  <si>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</si>
  <si>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</si>
  <si>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</si>
  <si>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</si>
  <si>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</si>
  <si>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</si>
  <si>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</si>
  <si>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</si>
  <si>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</si>
  <si>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</si>
  <si>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</si>
  <si>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</si>
  <si>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</si>
  <si>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</si>
  <si>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</si>
  <si>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</si>
  <si>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</si>
  <si>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</si>
  <si>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</si>
  <si>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</si>
  <si>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</si>
  <si>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</si>
  <si>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</si>
  <si>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</si>
  <si>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</si>
  <si>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</si>
  <si>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</si>
  <si>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</si>
  <si>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</si>
  <si>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</si>
  <si>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</si>
  <si>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</si>
  <si>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</si>
  <si>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</si>
  <si>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</si>
  <si>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</si>
  <si>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</si>
  <si>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</si>
  <si>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</si>
  <si>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</si>
  <si>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</si>
  <si>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</si>
  <si>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</si>
  <si>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</si>
  <si>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</si>
  <si>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</si>
  <si>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</si>
  <si>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</si>
  <si>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</si>
  <si>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</si>
  <si>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</si>
  <si>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</si>
  <si>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</si>
  <si>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</si>
  <si>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</si>
  <si>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</si>
  <si>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</si>
  <si>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</si>
  <si>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</si>
  <si>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</si>
  <si>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</si>
  <si>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</si>
  <si>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</si>
  <si>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</si>
  <si>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</si>
  <si>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</si>
  <si>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</si>
  <si>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</si>
  <si>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</si>
  <si>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</si>
  <si>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</si>
  <si>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</si>
  <si>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</si>
  <si>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</si>
  <si>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</si>
  <si>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</si>
  <si>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</si>
  <si>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</si>
  <si>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</si>
  <si>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</si>
  <si>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</si>
  <si>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</si>
  <si>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</si>
  <si>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</si>
  <si>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</si>
  <si>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</si>
  <si>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</si>
  <si>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</si>
  <si>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</si>
  <si>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</si>
  <si>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</si>
  <si>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</si>
  <si>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</si>
  <si>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</si>
  <si>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</si>
  <si>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</si>
  <si>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</si>
  <si>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</si>
  <si>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</si>
  <si>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</si>
  <si>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CME Group OTC IRS Clearing Average Daily Trade Count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</si>
  <si>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</si>
  <si>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</si>
  <si>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</si>
  <si>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</si>
  <si>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</si>
  <si>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</si>
  <si>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</si>
  <si>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</si>
  <si>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</si>
  <si>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</si>
  <si>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</si>
  <si>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</si>
  <si>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</si>
  <si>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</si>
  <si>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</si>
  <si>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</si>
  <si>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1Q13</t>
  </si>
  <si>
    <t>2Q13</t>
  </si>
  <si>
    <t>3Q13</t>
  </si>
  <si>
    <t>4Q13</t>
  </si>
  <si>
    <t>1Q14</t>
  </si>
  <si>
    <t>2Q14</t>
  </si>
  <si>
    <t>3Q14</t>
  </si>
  <si>
    <t>4Q14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</si>
  <si>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</si>
  <si>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</si>
  <si>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</si>
  <si>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</si>
  <si>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</si>
  <si>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</si>
  <si>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>1Q15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</si>
  <si>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</si>
  <si>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</si>
  <si>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</si>
  <si>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</si>
  <si>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</si>
  <si>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</si>
  <si>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</si>
  <si>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</si>
  <si>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2Q15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</si>
  <si>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</si>
  <si>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</si>
  <si>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</si>
  <si>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</si>
  <si>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</si>
  <si>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</si>
  <si>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3Q15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</si>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</sst>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7" fillId="0" borderId="0"/>
  </cellStyleXfs>
  <cellXfs count="3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0" fontId="0" fillId="7" borderId="0" xfId="0" applyFill="1"/>
    <xf numFmtId="16" fontId="0" fillId="0" borderId="0" xfId="0" applyNumberFormat="1"/>
    <xf numFmtId="0" fontId="0" fillId="7" borderId="0" xfId="0" applyFill="1" applyAlignment="1">
      <alignment horizontal="center" wrapText="1"/>
    </xf>
    <xf numFmtId="9" fontId="0" fillId="0" borderId="0" xfId="70" applyFont="1"/>
    <xf numFmtId="166" fontId="0" fillId="0" borderId="3" xfId="0" applyNumberFormat="1" applyFont="1" applyFill="1" applyBorder="1"/>
    <xf numFmtId="164" fontId="0" fillId="0" borderId="0" xfId="1" applyNumberFormat="1" applyFont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0" fontId="26" fillId="0" borderId="0" xfId="0" applyFont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85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2 2" xfId="81"/>
    <cellStyle name="Normal 4 3" xfId="63"/>
    <cellStyle name="Normal 4 3 2" xfId="80"/>
    <cellStyle name="Normal 4 4" xfId="64"/>
    <cellStyle name="Normal 5" xfId="65"/>
    <cellStyle name="Normal 5 2" xfId="78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90</xdr:row>
      <xdr:rowOff>28575</xdr:rowOff>
    </xdr:from>
    <xdr:to>
      <xdr:col>12</xdr:col>
      <xdr:colOff>742950</xdr:colOff>
      <xdr:row>91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45</xdr:row>
      <xdr:rowOff>28576</xdr:rowOff>
    </xdr:from>
    <xdr:to>
      <xdr:col>12</xdr:col>
      <xdr:colOff>742950</xdr:colOff>
      <xdr:row>45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477" y="8826212"/>
          <a:ext cx="1634837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47</xdr:row>
      <xdr:rowOff>123825</xdr:rowOff>
    </xdr:from>
    <xdr:to>
      <xdr:col>0</xdr:col>
      <xdr:colOff>1838325</xdr:colOff>
      <xdr:row>48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1781175</xdr:colOff>
      <xdr:row>0</xdr:row>
      <xdr:rowOff>285750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7"/>
  <sheetViews>
    <sheetView tabSelected="1" zoomScale="110" zoomScaleNormal="110" workbookViewId="0">
      <selection activeCell="O26" sqref="O26"/>
    </sheetView>
  </sheetViews>
  <sheetFormatPr defaultRowHeight="15" x14ac:dyDescent="0.25"/>
  <cols>
    <col min="1" max="1" width="25.140625" customWidth="1"/>
    <col min="2" max="2" width="11.7109375" hidden="1" customWidth="1"/>
    <col min="3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35">
      <c r="A1" s="179">
        <v>2015</v>
      </c>
      <c r="B1" s="289" t="s">
        <v>664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5.75" customHeight="1" x14ac:dyDescent="0.35">
      <c r="A2" s="8" t="s">
        <v>72</v>
      </c>
      <c r="B2" s="92">
        <v>20</v>
      </c>
      <c r="C2" s="92">
        <v>19</v>
      </c>
      <c r="D2" s="92">
        <v>22</v>
      </c>
      <c r="E2" s="92">
        <v>22</v>
      </c>
      <c r="F2" s="92">
        <v>20</v>
      </c>
      <c r="G2" s="92">
        <v>22</v>
      </c>
      <c r="H2" s="92">
        <v>22</v>
      </c>
      <c r="I2" s="92">
        <v>21</v>
      </c>
      <c r="J2" s="92">
        <v>21</v>
      </c>
      <c r="K2" s="92">
        <v>22</v>
      </c>
      <c r="L2" s="92">
        <v>20</v>
      </c>
      <c r="M2" s="92">
        <v>22</v>
      </c>
    </row>
    <row r="3" spans="1:13" ht="15.75" customHeight="1" thickBot="1" x14ac:dyDescent="0.4">
      <c r="A3" s="3"/>
      <c r="B3" s="290" t="s">
        <v>665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5" customHeight="1" x14ac:dyDescent="0.35">
      <c r="A4" s="3"/>
      <c r="B4" s="186">
        <v>42005</v>
      </c>
      <c r="C4" s="187">
        <v>42036</v>
      </c>
      <c r="D4" s="187">
        <v>42064</v>
      </c>
      <c r="E4" s="187">
        <v>42095</v>
      </c>
      <c r="F4" s="187">
        <v>42125</v>
      </c>
      <c r="G4" s="187">
        <v>42156</v>
      </c>
      <c r="H4" s="187">
        <v>42186</v>
      </c>
      <c r="I4" s="187">
        <v>42217</v>
      </c>
      <c r="J4" s="187">
        <v>42248</v>
      </c>
      <c r="K4" s="187">
        <v>42278</v>
      </c>
      <c r="L4" s="187">
        <v>42309</v>
      </c>
      <c r="M4" s="188">
        <v>42339</v>
      </c>
    </row>
    <row r="5" spans="1:13" ht="14.45" x14ac:dyDescent="0.35">
      <c r="A5" s="3" t="s">
        <v>0</v>
      </c>
      <c r="B5" s="154">
        <v>7686</v>
      </c>
      <c r="C5" s="154">
        <v>8706</v>
      </c>
      <c r="D5" s="205">
        <v>6467</v>
      </c>
      <c r="E5" s="154">
        <v>5126</v>
      </c>
      <c r="F5" s="154">
        <v>7834</v>
      </c>
      <c r="G5" s="154">
        <v>6949</v>
      </c>
      <c r="H5" s="154">
        <v>5930</v>
      </c>
      <c r="I5" s="154">
        <v>7881</v>
      </c>
      <c r="J5" s="154">
        <v>6196</v>
      </c>
      <c r="K5" s="154">
        <v>5804</v>
      </c>
      <c r="L5" s="154">
        <v>6866</v>
      </c>
      <c r="M5" s="154"/>
    </row>
    <row r="6" spans="1:13" ht="14.45" x14ac:dyDescent="0.35">
      <c r="A6" s="3" t="s">
        <v>1</v>
      </c>
      <c r="B6" s="154">
        <v>3190</v>
      </c>
      <c r="C6" s="154">
        <v>2255</v>
      </c>
      <c r="D6" s="205">
        <v>2833</v>
      </c>
      <c r="E6" s="154">
        <v>2092</v>
      </c>
      <c r="F6" s="154">
        <v>2108</v>
      </c>
      <c r="G6" s="154">
        <v>2869</v>
      </c>
      <c r="H6" s="154">
        <v>2542</v>
      </c>
      <c r="I6" s="154">
        <v>3691</v>
      </c>
      <c r="J6" s="154">
        <v>3664</v>
      </c>
      <c r="K6" s="154">
        <v>2719</v>
      </c>
      <c r="L6" s="154">
        <v>2367</v>
      </c>
      <c r="M6" s="154"/>
    </row>
    <row r="7" spans="1:13" ht="14.45" x14ac:dyDescent="0.35">
      <c r="A7" s="25" t="s">
        <v>71</v>
      </c>
      <c r="B7" s="154">
        <v>2196</v>
      </c>
      <c r="C7" s="154">
        <v>2413</v>
      </c>
      <c r="D7" s="205">
        <v>1859</v>
      </c>
      <c r="E7" s="154">
        <v>1791</v>
      </c>
      <c r="F7" s="154">
        <v>1743</v>
      </c>
      <c r="G7" s="154">
        <v>1713</v>
      </c>
      <c r="H7" s="154">
        <v>1835</v>
      </c>
      <c r="I7" s="154">
        <v>2118</v>
      </c>
      <c r="J7" s="154">
        <v>1948</v>
      </c>
      <c r="K7" s="154">
        <v>2065</v>
      </c>
      <c r="L7" s="154">
        <v>1971</v>
      </c>
      <c r="M7" s="154"/>
    </row>
    <row r="8" spans="1:13" ht="14.45" x14ac:dyDescent="0.35">
      <c r="A8" s="3" t="s">
        <v>2</v>
      </c>
      <c r="B8" s="154">
        <v>996</v>
      </c>
      <c r="C8" s="154">
        <v>755</v>
      </c>
      <c r="D8" s="205">
        <v>1087</v>
      </c>
      <c r="E8" s="154">
        <v>838</v>
      </c>
      <c r="F8" s="154">
        <v>880</v>
      </c>
      <c r="G8" s="154">
        <v>987</v>
      </c>
      <c r="H8" s="154">
        <v>733</v>
      </c>
      <c r="I8" s="154">
        <v>890</v>
      </c>
      <c r="J8" s="154">
        <v>947</v>
      </c>
      <c r="K8" s="154">
        <v>735</v>
      </c>
      <c r="L8" s="154">
        <v>713</v>
      </c>
      <c r="M8" s="154"/>
    </row>
    <row r="9" spans="1:13" ht="14.45" x14ac:dyDescent="0.35">
      <c r="A9" s="3" t="s">
        <v>3</v>
      </c>
      <c r="B9" s="154">
        <v>1144</v>
      </c>
      <c r="C9" s="154">
        <v>1352</v>
      </c>
      <c r="D9" s="205">
        <v>1096</v>
      </c>
      <c r="E9" s="154">
        <v>1279</v>
      </c>
      <c r="F9" s="154">
        <v>1162</v>
      </c>
      <c r="G9" s="154">
        <v>1739</v>
      </c>
      <c r="H9" s="154">
        <v>1414</v>
      </c>
      <c r="I9" s="154">
        <v>1319</v>
      </c>
      <c r="J9" s="154">
        <v>1060</v>
      </c>
      <c r="K9" s="154">
        <v>1206</v>
      </c>
      <c r="L9" s="154">
        <v>1376</v>
      </c>
      <c r="M9" s="154"/>
    </row>
    <row r="10" spans="1:13" ht="14.45" x14ac:dyDescent="0.35">
      <c r="A10" s="25" t="s">
        <v>70</v>
      </c>
      <c r="B10" s="154">
        <v>410</v>
      </c>
      <c r="C10" s="154">
        <v>329</v>
      </c>
      <c r="D10" s="205">
        <v>365</v>
      </c>
      <c r="E10" s="154">
        <v>324</v>
      </c>
      <c r="F10" s="154">
        <v>337</v>
      </c>
      <c r="G10" s="154">
        <v>333</v>
      </c>
      <c r="H10" s="154">
        <v>381</v>
      </c>
      <c r="I10" s="154">
        <v>381</v>
      </c>
      <c r="J10" s="154">
        <v>295</v>
      </c>
      <c r="K10" s="154">
        <v>304</v>
      </c>
      <c r="L10" s="154">
        <v>419</v>
      </c>
      <c r="M10" s="154"/>
    </row>
    <row r="11" spans="1:13" ht="14.45" x14ac:dyDescent="0.35">
      <c r="A11" s="26" t="s">
        <v>13</v>
      </c>
      <c r="B11" s="201">
        <v>15622</v>
      </c>
      <c r="C11" s="201">
        <v>15810</v>
      </c>
      <c r="D11" s="170">
        <v>13706</v>
      </c>
      <c r="E11" s="201">
        <v>11450</v>
      </c>
      <c r="F11" s="201">
        <v>14065</v>
      </c>
      <c r="G11" s="201">
        <v>14590</v>
      </c>
      <c r="H11" s="201">
        <v>12835</v>
      </c>
      <c r="I11" s="201">
        <v>16280</v>
      </c>
      <c r="J11" s="201">
        <v>14110</v>
      </c>
      <c r="K11" s="201">
        <v>12832</v>
      </c>
      <c r="L11" s="201">
        <v>13712</v>
      </c>
      <c r="M11" s="201"/>
    </row>
    <row r="12" spans="1:13" ht="14.45" x14ac:dyDescent="0.35">
      <c r="A12" s="26"/>
    </row>
    <row r="13" spans="1:13" ht="14.45" x14ac:dyDescent="0.35">
      <c r="A13" s="26"/>
    </row>
    <row r="14" spans="1:13" thickBot="1" x14ac:dyDescent="0.4">
      <c r="A14" s="3"/>
      <c r="B14" s="290" t="s">
        <v>666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</row>
    <row r="15" spans="1:13" x14ac:dyDescent="0.25">
      <c r="A15" s="3"/>
      <c r="B15" s="186">
        <v>42005</v>
      </c>
      <c r="C15" s="187">
        <v>42036</v>
      </c>
      <c r="D15" s="187">
        <v>42064</v>
      </c>
      <c r="E15" s="187">
        <v>42095</v>
      </c>
      <c r="F15" s="187">
        <v>42125</v>
      </c>
      <c r="G15" s="187">
        <v>42156</v>
      </c>
      <c r="H15" s="187">
        <v>42186</v>
      </c>
      <c r="I15" s="187">
        <v>42217</v>
      </c>
      <c r="J15" s="187">
        <v>42248</v>
      </c>
      <c r="K15" s="187">
        <v>42278</v>
      </c>
      <c r="L15" s="187">
        <v>42309</v>
      </c>
      <c r="M15" s="188">
        <v>42339</v>
      </c>
    </row>
    <row r="16" spans="1:13" x14ac:dyDescent="0.25">
      <c r="A16" s="3" t="s">
        <v>0</v>
      </c>
      <c r="B16" s="154">
        <v>6862</v>
      </c>
      <c r="C16" s="154">
        <v>7621</v>
      </c>
      <c r="D16" s="205">
        <v>7564</v>
      </c>
      <c r="E16" s="154">
        <v>6674</v>
      </c>
      <c r="F16" s="154">
        <v>6433</v>
      </c>
      <c r="G16" s="205">
        <v>6599</v>
      </c>
      <c r="H16" s="154">
        <v>6876</v>
      </c>
      <c r="I16" s="278">
        <v>6905</v>
      </c>
      <c r="J16" s="154">
        <v>6658</v>
      </c>
      <c r="K16" s="154">
        <v>6614</v>
      </c>
      <c r="L16" s="205">
        <v>6272</v>
      </c>
      <c r="M16" s="205"/>
    </row>
    <row r="17" spans="1:15" x14ac:dyDescent="0.25">
      <c r="A17" s="3" t="s">
        <v>1</v>
      </c>
      <c r="B17" s="154">
        <v>2791</v>
      </c>
      <c r="C17" s="154">
        <v>2858</v>
      </c>
      <c r="D17" s="205">
        <v>2772</v>
      </c>
      <c r="E17" s="154">
        <v>2401</v>
      </c>
      <c r="F17" s="154">
        <v>2352</v>
      </c>
      <c r="G17" s="205">
        <v>2364</v>
      </c>
      <c r="H17" s="154">
        <v>2519</v>
      </c>
      <c r="I17" s="278">
        <v>3024</v>
      </c>
      <c r="J17" s="154">
        <v>3287</v>
      </c>
      <c r="K17" s="154">
        <v>3348</v>
      </c>
      <c r="L17" s="205">
        <v>2922</v>
      </c>
      <c r="M17" s="205"/>
    </row>
    <row r="18" spans="1:15" x14ac:dyDescent="0.25">
      <c r="A18" s="25" t="s">
        <v>71</v>
      </c>
      <c r="B18" s="154">
        <v>1939</v>
      </c>
      <c r="C18" s="154">
        <v>2091</v>
      </c>
      <c r="D18" s="205">
        <v>2142</v>
      </c>
      <c r="E18" s="154">
        <v>2003</v>
      </c>
      <c r="F18" s="154">
        <v>1800</v>
      </c>
      <c r="G18" s="205">
        <v>1749</v>
      </c>
      <c r="H18" s="154">
        <v>1764</v>
      </c>
      <c r="I18" s="278">
        <v>1885</v>
      </c>
      <c r="J18" s="154">
        <v>1965</v>
      </c>
      <c r="K18" s="154">
        <v>2044</v>
      </c>
      <c r="L18" s="205">
        <v>1996</v>
      </c>
      <c r="M18" s="205"/>
    </row>
    <row r="19" spans="1:15" x14ac:dyDescent="0.25">
      <c r="A19" s="3" t="s">
        <v>2</v>
      </c>
      <c r="B19" s="154">
        <v>961</v>
      </c>
      <c r="C19" s="154">
        <v>907</v>
      </c>
      <c r="D19" s="205">
        <v>954</v>
      </c>
      <c r="E19" s="154">
        <v>900</v>
      </c>
      <c r="F19" s="154">
        <v>937</v>
      </c>
      <c r="G19" s="205">
        <v>903</v>
      </c>
      <c r="H19" s="154">
        <v>866</v>
      </c>
      <c r="I19" s="278">
        <v>870</v>
      </c>
      <c r="J19" s="154">
        <v>855</v>
      </c>
      <c r="K19" s="154">
        <v>856</v>
      </c>
      <c r="L19" s="205">
        <v>799</v>
      </c>
      <c r="M19" s="205"/>
    </row>
    <row r="20" spans="1:15" x14ac:dyDescent="0.25">
      <c r="A20" s="3" t="s">
        <v>3</v>
      </c>
      <c r="B20" s="154">
        <v>1126</v>
      </c>
      <c r="C20" s="154">
        <v>1139</v>
      </c>
      <c r="D20" s="205">
        <v>1189</v>
      </c>
      <c r="E20" s="154">
        <v>1236</v>
      </c>
      <c r="F20" s="154">
        <v>1179</v>
      </c>
      <c r="G20" s="205">
        <v>1400</v>
      </c>
      <c r="H20" s="154">
        <v>1447</v>
      </c>
      <c r="I20" s="278">
        <v>1493</v>
      </c>
      <c r="J20" s="154">
        <v>1267</v>
      </c>
      <c r="K20" s="154">
        <v>1195</v>
      </c>
      <c r="L20" s="205">
        <v>1211</v>
      </c>
      <c r="M20" s="205"/>
    </row>
    <row r="21" spans="1:15" x14ac:dyDescent="0.25">
      <c r="A21" s="25" t="s">
        <v>70</v>
      </c>
      <c r="B21" s="154">
        <v>389</v>
      </c>
      <c r="C21" s="154">
        <v>343</v>
      </c>
      <c r="D21" s="205">
        <v>369</v>
      </c>
      <c r="E21" s="154">
        <v>340</v>
      </c>
      <c r="F21" s="154">
        <v>342</v>
      </c>
      <c r="G21" s="205">
        <v>331</v>
      </c>
      <c r="H21" s="154">
        <v>351</v>
      </c>
      <c r="I21" s="278">
        <v>365</v>
      </c>
      <c r="J21" s="154">
        <v>353</v>
      </c>
      <c r="K21" s="154">
        <v>326</v>
      </c>
      <c r="L21" s="205">
        <v>337</v>
      </c>
      <c r="M21" s="205"/>
    </row>
    <row r="22" spans="1:15" ht="14.45" x14ac:dyDescent="0.35">
      <c r="A22" s="26" t="s">
        <v>13</v>
      </c>
      <c r="B22" s="201">
        <v>14069</v>
      </c>
      <c r="C22" s="201">
        <v>14959</v>
      </c>
      <c r="D22" s="170">
        <v>14990</v>
      </c>
      <c r="E22" s="170">
        <v>13553</v>
      </c>
      <c r="F22" s="170">
        <v>13043</v>
      </c>
      <c r="G22" s="170">
        <v>13347</v>
      </c>
      <c r="H22" s="170">
        <v>13823</v>
      </c>
      <c r="I22" s="279">
        <v>14542</v>
      </c>
      <c r="J22" s="170">
        <v>14384</v>
      </c>
      <c r="K22" s="170">
        <v>14383</v>
      </c>
      <c r="L22" s="170">
        <v>13538</v>
      </c>
      <c r="M22" s="170"/>
    </row>
    <row r="23" spans="1:15" ht="14.45" x14ac:dyDescent="0.35">
      <c r="A23" s="26"/>
    </row>
    <row r="24" spans="1:15" ht="14.45" x14ac:dyDescent="0.35">
      <c r="A24" s="3"/>
    </row>
    <row r="25" spans="1:15" ht="15.75" thickBot="1" x14ac:dyDescent="0.3">
      <c r="A25" s="3"/>
      <c r="B25" s="290" t="s">
        <v>895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</row>
    <row r="26" spans="1:15" x14ac:dyDescent="0.25">
      <c r="A26" s="3"/>
      <c r="B26" s="186">
        <v>42005</v>
      </c>
      <c r="C26" s="187">
        <v>42036</v>
      </c>
      <c r="D26" s="187">
        <v>42064</v>
      </c>
      <c r="E26" s="187">
        <v>42095</v>
      </c>
      <c r="F26" s="187">
        <v>42125</v>
      </c>
      <c r="G26" s="187">
        <v>42156</v>
      </c>
      <c r="H26" s="187">
        <v>42186</v>
      </c>
      <c r="I26" s="187">
        <v>42217</v>
      </c>
      <c r="J26" s="187">
        <v>42248</v>
      </c>
      <c r="K26" s="187">
        <v>42278</v>
      </c>
      <c r="L26" s="187">
        <v>42309</v>
      </c>
      <c r="M26" s="188">
        <v>42339</v>
      </c>
    </row>
    <row r="27" spans="1:15" ht="14.45" customHeight="1" x14ac:dyDescent="0.25">
      <c r="A27" s="3" t="s">
        <v>0</v>
      </c>
      <c r="B27" s="9">
        <v>0.47399999999999998</v>
      </c>
      <c r="C27" s="172">
        <v>0.47499999999999998</v>
      </c>
      <c r="D27" s="9">
        <v>0.48</v>
      </c>
      <c r="E27" s="9">
        <v>0.49299999999999999</v>
      </c>
      <c r="F27" s="172">
        <v>0.498</v>
      </c>
      <c r="G27" s="9">
        <v>0.502</v>
      </c>
      <c r="H27" s="9">
        <v>0.5</v>
      </c>
      <c r="I27" s="9">
        <v>0.501</v>
      </c>
      <c r="J27" s="9">
        <v>0.50600000000000001</v>
      </c>
      <c r="K27" s="9">
        <v>0.50900000000000001</v>
      </c>
      <c r="L27" s="9"/>
      <c r="M27" s="9"/>
      <c r="O27" s="41"/>
    </row>
    <row r="28" spans="1:15" ht="14.45" customHeight="1" x14ac:dyDescent="0.25">
      <c r="A28" s="3" t="s">
        <v>1</v>
      </c>
      <c r="B28" s="9">
        <v>0.71099999999999997</v>
      </c>
      <c r="C28" s="172">
        <v>0.70899999999999996</v>
      </c>
      <c r="D28" s="9">
        <v>0.72099999999999997</v>
      </c>
      <c r="E28" s="9">
        <v>0.73</v>
      </c>
      <c r="F28" s="172">
        <v>0.73099999999999998</v>
      </c>
      <c r="G28" s="9">
        <v>0.72499999999999998</v>
      </c>
      <c r="H28" s="9">
        <v>0.71799999999999997</v>
      </c>
      <c r="I28" s="9">
        <v>0.70499999999999996</v>
      </c>
      <c r="J28" s="9">
        <v>0.70799999999999996</v>
      </c>
      <c r="K28" s="9">
        <v>0.71799999999999997</v>
      </c>
      <c r="L28" s="9"/>
      <c r="M28" s="9"/>
      <c r="O28" s="41"/>
    </row>
    <row r="29" spans="1:15" ht="14.45" customHeight="1" x14ac:dyDescent="0.25">
      <c r="A29" s="25" t="s">
        <v>71</v>
      </c>
      <c r="B29" s="9">
        <v>1.272</v>
      </c>
      <c r="C29" s="172">
        <v>1.254</v>
      </c>
      <c r="D29" s="9">
        <v>1.25</v>
      </c>
      <c r="E29" s="9">
        <v>1.2609999999999999</v>
      </c>
      <c r="F29" s="172">
        <v>1.278</v>
      </c>
      <c r="G29" s="9">
        <v>1.2769999999999999</v>
      </c>
      <c r="H29" s="9">
        <v>1.2430000000000001</v>
      </c>
      <c r="I29" s="9">
        <v>1.236</v>
      </c>
      <c r="J29" s="9">
        <v>1.1970000000000001</v>
      </c>
      <c r="K29" s="9">
        <v>1.194</v>
      </c>
      <c r="L29" s="9"/>
      <c r="M29" s="9"/>
      <c r="O29" s="41"/>
    </row>
    <row r="30" spans="1:15" ht="14.45" customHeight="1" x14ac:dyDescent="0.25">
      <c r="A30" s="3" t="s">
        <v>2</v>
      </c>
      <c r="B30" s="9">
        <v>0.78900000000000003</v>
      </c>
      <c r="C30" s="172">
        <v>0.81499999999999995</v>
      </c>
      <c r="D30" s="9">
        <v>0.83099999999999996</v>
      </c>
      <c r="E30" s="9">
        <v>0.82899999999999996</v>
      </c>
      <c r="F30" s="172">
        <v>0.82</v>
      </c>
      <c r="G30" s="9">
        <v>0.81599999999999995</v>
      </c>
      <c r="H30" s="9">
        <v>0.82</v>
      </c>
      <c r="I30" s="9">
        <v>0.79800000000000004</v>
      </c>
      <c r="J30" s="9">
        <v>0.78500000000000003</v>
      </c>
      <c r="K30" s="9">
        <v>0.78300000000000003</v>
      </c>
      <c r="L30" s="9"/>
      <c r="M30" s="9"/>
      <c r="O30" s="41"/>
    </row>
    <row r="31" spans="1:15" ht="14.45" customHeight="1" x14ac:dyDescent="0.25">
      <c r="A31" s="3" t="s">
        <v>3</v>
      </c>
      <c r="B31" s="9">
        <v>1.331</v>
      </c>
      <c r="C31" s="172">
        <v>1.3440000000000001</v>
      </c>
      <c r="D31" s="9">
        <v>1.3240000000000001</v>
      </c>
      <c r="E31" s="9">
        <v>1.341</v>
      </c>
      <c r="F31" s="172">
        <v>1.3149999999999999</v>
      </c>
      <c r="G31" s="9">
        <v>1.3109999999999999</v>
      </c>
      <c r="H31" s="9">
        <v>1.2909999999999999</v>
      </c>
      <c r="I31" s="9">
        <v>1.294</v>
      </c>
      <c r="J31" s="9">
        <v>1.29</v>
      </c>
      <c r="K31" s="9">
        <v>1.302</v>
      </c>
      <c r="L31" s="9"/>
      <c r="M31" s="9"/>
      <c r="O31" s="41"/>
    </row>
    <row r="32" spans="1:15" ht="14.45" customHeight="1" x14ac:dyDescent="0.25">
      <c r="A32" s="25" t="s">
        <v>70</v>
      </c>
      <c r="B32" s="9">
        <v>1.66</v>
      </c>
      <c r="C32" s="172">
        <v>1.659</v>
      </c>
      <c r="D32" s="9">
        <v>1.6619999999999999</v>
      </c>
      <c r="E32" s="9">
        <v>1.6619999999999999</v>
      </c>
      <c r="F32" s="172">
        <v>1.6439999999999999</v>
      </c>
      <c r="G32" s="9">
        <v>1.6339999999999999</v>
      </c>
      <c r="H32" s="9">
        <v>1.6180000000000001</v>
      </c>
      <c r="I32" s="9">
        <v>1.6060000000000001</v>
      </c>
      <c r="J32" s="9">
        <v>1.6</v>
      </c>
      <c r="K32" s="9">
        <v>1.615</v>
      </c>
      <c r="L32" s="9"/>
      <c r="M32" s="9"/>
      <c r="O32" s="41"/>
    </row>
    <row r="33" spans="1:15" ht="14.45" customHeight="1" x14ac:dyDescent="0.25">
      <c r="A33" s="27" t="s">
        <v>13</v>
      </c>
      <c r="B33" s="171">
        <v>0.754</v>
      </c>
      <c r="C33" s="171">
        <v>0.74299999999999999</v>
      </c>
      <c r="D33" s="171">
        <v>0.753</v>
      </c>
      <c r="E33" s="171">
        <v>0.77800000000000002</v>
      </c>
      <c r="F33" s="171">
        <v>0.77500000000000002</v>
      </c>
      <c r="G33" s="171">
        <v>0.77700000000000002</v>
      </c>
      <c r="H33" s="171">
        <v>0.76600000000000001</v>
      </c>
      <c r="I33" s="171">
        <v>0.76600000000000001</v>
      </c>
      <c r="J33" s="171">
        <v>0.75900000000000001</v>
      </c>
      <c r="K33" s="171">
        <v>0.76200000000000001</v>
      </c>
      <c r="L33" s="171"/>
      <c r="M33" s="171"/>
      <c r="O33" s="41"/>
    </row>
    <row r="34" spans="1:15" x14ac:dyDescent="0.25">
      <c r="A34" s="27"/>
    </row>
    <row r="35" spans="1:15" x14ac:dyDescent="0.25">
      <c r="A35" s="3"/>
      <c r="E35" s="109"/>
    </row>
    <row r="36" spans="1:15" ht="15.75" thickBot="1" x14ac:dyDescent="0.3">
      <c r="A36" s="3"/>
      <c r="B36" s="290" t="s">
        <v>668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</row>
    <row r="37" spans="1:15" x14ac:dyDescent="0.25">
      <c r="A37" s="3"/>
      <c r="B37" s="186">
        <v>42005</v>
      </c>
      <c r="C37" s="187">
        <v>42036</v>
      </c>
      <c r="D37" s="187">
        <v>42064</v>
      </c>
      <c r="E37" s="187">
        <v>42095</v>
      </c>
      <c r="F37" s="187">
        <v>42125</v>
      </c>
      <c r="G37" s="187">
        <v>42156</v>
      </c>
      <c r="H37" s="187">
        <v>42186</v>
      </c>
      <c r="I37" s="187">
        <v>42217</v>
      </c>
      <c r="J37" s="187">
        <v>42248</v>
      </c>
      <c r="K37" s="187">
        <v>42278</v>
      </c>
      <c r="L37" s="187">
        <v>42309</v>
      </c>
      <c r="M37" s="188">
        <v>42339</v>
      </c>
    </row>
    <row r="38" spans="1:15" x14ac:dyDescent="0.25">
      <c r="A38" s="3" t="s">
        <v>33</v>
      </c>
      <c r="B38" s="154">
        <v>13545</v>
      </c>
      <c r="C38" s="154">
        <v>13690</v>
      </c>
      <c r="D38" s="205">
        <v>12004</v>
      </c>
      <c r="E38" s="154">
        <v>10007</v>
      </c>
      <c r="F38" s="154">
        <v>12383</v>
      </c>
      <c r="G38" s="205">
        <v>12787</v>
      </c>
      <c r="H38" s="154">
        <v>11117</v>
      </c>
      <c r="I38" s="154">
        <v>14519</v>
      </c>
      <c r="J38" s="154">
        <v>12296</v>
      </c>
      <c r="K38" s="154">
        <v>11019</v>
      </c>
      <c r="L38" s="154">
        <v>11980</v>
      </c>
      <c r="M38" s="154"/>
    </row>
    <row r="39" spans="1:15" x14ac:dyDescent="0.25">
      <c r="A39" s="3" t="s">
        <v>34</v>
      </c>
      <c r="B39" s="154">
        <v>1323</v>
      </c>
      <c r="C39" s="154">
        <v>1436</v>
      </c>
      <c r="D39" s="205">
        <v>1136</v>
      </c>
      <c r="E39" s="154">
        <v>956</v>
      </c>
      <c r="F39" s="154">
        <v>1134</v>
      </c>
      <c r="G39" s="205">
        <v>1236</v>
      </c>
      <c r="H39" s="154">
        <v>1164</v>
      </c>
      <c r="I39" s="154">
        <v>1111</v>
      </c>
      <c r="J39" s="154">
        <v>1054</v>
      </c>
      <c r="K39" s="154">
        <v>1068</v>
      </c>
      <c r="L39" s="154">
        <v>1041</v>
      </c>
      <c r="M39" s="154"/>
    </row>
    <row r="40" spans="1:15" x14ac:dyDescent="0.25">
      <c r="A40" s="3" t="s">
        <v>19</v>
      </c>
      <c r="B40" s="154">
        <v>754</v>
      </c>
      <c r="C40" s="154">
        <v>684</v>
      </c>
      <c r="D40" s="205">
        <v>567</v>
      </c>
      <c r="E40" s="154">
        <v>487</v>
      </c>
      <c r="F40" s="154">
        <v>549</v>
      </c>
      <c r="G40" s="205">
        <v>567</v>
      </c>
      <c r="H40" s="154">
        <v>554</v>
      </c>
      <c r="I40" s="154">
        <v>650</v>
      </c>
      <c r="J40" s="154">
        <v>760</v>
      </c>
      <c r="K40" s="154">
        <v>746</v>
      </c>
      <c r="L40" s="154">
        <v>692</v>
      </c>
      <c r="M40" s="154"/>
    </row>
    <row r="41" spans="1:15" x14ac:dyDescent="0.25">
      <c r="A41" s="27" t="s">
        <v>32</v>
      </c>
      <c r="B41" s="201">
        <v>15622</v>
      </c>
      <c r="C41" s="201">
        <v>15810</v>
      </c>
      <c r="D41" s="170">
        <v>13706</v>
      </c>
      <c r="E41" s="170">
        <v>11450</v>
      </c>
      <c r="F41" s="170">
        <v>14065</v>
      </c>
      <c r="G41" s="170">
        <v>14590</v>
      </c>
      <c r="H41" s="170">
        <v>12835</v>
      </c>
      <c r="I41" s="170">
        <v>16280</v>
      </c>
      <c r="J41" s="170">
        <v>14110</v>
      </c>
      <c r="K41" s="170">
        <v>12832</v>
      </c>
      <c r="L41" s="170">
        <v>13712</v>
      </c>
      <c r="M41" s="170"/>
    </row>
    <row r="42" spans="1:15" x14ac:dyDescent="0.25">
      <c r="A42" s="27"/>
      <c r="B42" s="178"/>
      <c r="C42" s="178"/>
      <c r="D42" s="178"/>
      <c r="E42" s="178"/>
      <c r="F42" s="178"/>
      <c r="G42" s="178"/>
      <c r="H42" s="178"/>
      <c r="I42" s="202"/>
      <c r="J42" s="178"/>
      <c r="K42" s="178"/>
      <c r="L42" s="178"/>
      <c r="M42" s="178"/>
    </row>
    <row r="43" spans="1:15" x14ac:dyDescent="0.25">
      <c r="A43" s="288" t="s">
        <v>919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</row>
    <row r="44" spans="1:15" ht="30" customHeight="1" x14ac:dyDescent="0.25">
      <c r="A44" s="288" t="s">
        <v>674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</row>
    <row r="45" spans="1:15" ht="15.75" x14ac:dyDescent="0.25">
      <c r="A45" s="17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</row>
    <row r="46" spans="1:15" ht="28.5" customHeight="1" x14ac:dyDescent="0.25">
      <c r="A46" s="179">
        <v>2014</v>
      </c>
      <c r="B46" s="289" t="s">
        <v>664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</row>
    <row r="47" spans="1:15" x14ac:dyDescent="0.25">
      <c r="A47" s="8" t="s">
        <v>72</v>
      </c>
      <c r="B47" s="92">
        <v>21</v>
      </c>
      <c r="C47" s="92">
        <v>19</v>
      </c>
      <c r="D47" s="92">
        <v>21</v>
      </c>
      <c r="E47" s="92">
        <v>21</v>
      </c>
      <c r="F47" s="92">
        <v>21</v>
      </c>
      <c r="G47" s="92">
        <v>21</v>
      </c>
      <c r="H47" s="92">
        <v>22</v>
      </c>
      <c r="I47" s="92">
        <v>21</v>
      </c>
      <c r="J47" s="92">
        <v>21</v>
      </c>
      <c r="K47" s="92">
        <v>23</v>
      </c>
      <c r="L47" s="92">
        <v>19</v>
      </c>
      <c r="M47" s="92">
        <v>22</v>
      </c>
    </row>
    <row r="48" spans="1:15" ht="15.75" customHeight="1" thickBot="1" x14ac:dyDescent="0.3">
      <c r="A48" s="3"/>
      <c r="B48" s="290" t="s">
        <v>665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</row>
    <row r="49" spans="1:13" x14ac:dyDescent="0.25">
      <c r="A49" s="3"/>
      <c r="B49" s="186">
        <v>41640</v>
      </c>
      <c r="C49" s="187">
        <v>41681</v>
      </c>
      <c r="D49" s="187">
        <v>41709</v>
      </c>
      <c r="E49" s="187">
        <v>41740</v>
      </c>
      <c r="F49" s="187">
        <v>41770</v>
      </c>
      <c r="G49" s="187">
        <v>41801</v>
      </c>
      <c r="H49" s="187">
        <v>41831</v>
      </c>
      <c r="I49" s="187">
        <v>41862</v>
      </c>
      <c r="J49" s="187">
        <v>41893</v>
      </c>
      <c r="K49" s="187">
        <v>41923</v>
      </c>
      <c r="L49" s="187">
        <v>41954</v>
      </c>
      <c r="M49" s="188">
        <v>41984</v>
      </c>
    </row>
    <row r="50" spans="1:13" x14ac:dyDescent="0.25">
      <c r="A50" s="3" t="s">
        <v>0</v>
      </c>
      <c r="B50" s="154">
        <v>6303</v>
      </c>
      <c r="C50" s="154">
        <v>6846</v>
      </c>
      <c r="D50" s="205">
        <v>7036</v>
      </c>
      <c r="E50" s="154">
        <v>5976</v>
      </c>
      <c r="F50" s="154">
        <v>7594</v>
      </c>
      <c r="G50" s="154">
        <v>6434</v>
      </c>
      <c r="H50" s="154">
        <v>6219</v>
      </c>
      <c r="I50" s="154">
        <v>7297</v>
      </c>
      <c r="J50" s="154">
        <v>8074</v>
      </c>
      <c r="K50" s="154">
        <v>9199</v>
      </c>
      <c r="L50" s="154">
        <v>6271</v>
      </c>
      <c r="M50" s="154">
        <v>6624</v>
      </c>
    </row>
    <row r="51" spans="1:13" x14ac:dyDescent="0.25">
      <c r="A51" s="3" t="s">
        <v>1</v>
      </c>
      <c r="B51" s="154">
        <v>2610</v>
      </c>
      <c r="C51" s="154">
        <v>2829</v>
      </c>
      <c r="D51" s="205">
        <v>3226</v>
      </c>
      <c r="E51" s="154">
        <v>2750</v>
      </c>
      <c r="F51" s="154">
        <v>2169</v>
      </c>
      <c r="G51" s="154">
        <v>2476</v>
      </c>
      <c r="H51" s="154">
        <v>2411</v>
      </c>
      <c r="I51" s="154">
        <v>2287</v>
      </c>
      <c r="J51" s="154">
        <v>3070</v>
      </c>
      <c r="K51" s="154">
        <v>4035</v>
      </c>
      <c r="L51" s="154">
        <v>2042</v>
      </c>
      <c r="M51" s="154">
        <v>3076</v>
      </c>
    </row>
    <row r="52" spans="1:13" ht="15" customHeight="1" x14ac:dyDescent="0.25">
      <c r="A52" s="25" t="s">
        <v>71</v>
      </c>
      <c r="B52" s="154">
        <v>1849</v>
      </c>
      <c r="C52" s="154">
        <v>1825</v>
      </c>
      <c r="D52" s="205">
        <v>1452</v>
      </c>
      <c r="E52" s="154">
        <v>1452</v>
      </c>
      <c r="F52" s="154">
        <v>1407</v>
      </c>
      <c r="G52" s="154">
        <v>1512</v>
      </c>
      <c r="H52" s="154">
        <v>1636</v>
      </c>
      <c r="I52" s="154">
        <v>1449</v>
      </c>
      <c r="J52" s="154">
        <v>1597</v>
      </c>
      <c r="K52" s="154">
        <v>1766</v>
      </c>
      <c r="L52" s="154">
        <v>1923</v>
      </c>
      <c r="M52" s="154">
        <v>1719</v>
      </c>
    </row>
    <row r="53" spans="1:13" x14ac:dyDescent="0.25">
      <c r="A53" s="3" t="s">
        <v>2</v>
      </c>
      <c r="B53" s="154">
        <v>822</v>
      </c>
      <c r="C53" s="154">
        <v>769</v>
      </c>
      <c r="D53" s="205">
        <v>855</v>
      </c>
      <c r="E53" s="154">
        <v>559</v>
      </c>
      <c r="F53" s="154">
        <v>589</v>
      </c>
      <c r="G53" s="154">
        <v>765</v>
      </c>
      <c r="H53" s="154">
        <v>583</v>
      </c>
      <c r="I53" s="154">
        <v>669</v>
      </c>
      <c r="J53" s="154">
        <v>1150</v>
      </c>
      <c r="K53" s="154">
        <v>986</v>
      </c>
      <c r="L53" s="154">
        <v>929</v>
      </c>
      <c r="M53" s="154">
        <v>957</v>
      </c>
    </row>
    <row r="54" spans="1:13" x14ac:dyDescent="0.25">
      <c r="A54" s="3" t="s">
        <v>3</v>
      </c>
      <c r="B54" s="154">
        <v>1031</v>
      </c>
      <c r="C54" s="154">
        <v>1383</v>
      </c>
      <c r="D54" s="205">
        <v>1111</v>
      </c>
      <c r="E54" s="154">
        <v>1159</v>
      </c>
      <c r="F54" s="154">
        <v>915</v>
      </c>
      <c r="G54" s="154">
        <v>1179</v>
      </c>
      <c r="H54" s="154">
        <v>1076</v>
      </c>
      <c r="I54" s="154">
        <v>1058</v>
      </c>
      <c r="J54" s="154">
        <v>1038</v>
      </c>
      <c r="K54" s="154">
        <v>1270</v>
      </c>
      <c r="L54" s="154">
        <v>1310</v>
      </c>
      <c r="M54" s="154">
        <v>952</v>
      </c>
    </row>
    <row r="55" spans="1:13" x14ac:dyDescent="0.25">
      <c r="A55" s="25" t="s">
        <v>70</v>
      </c>
      <c r="B55" s="154">
        <v>331</v>
      </c>
      <c r="C55" s="154">
        <v>351</v>
      </c>
      <c r="D55" s="205">
        <v>382</v>
      </c>
      <c r="E55" s="154">
        <v>321</v>
      </c>
      <c r="F55" s="154">
        <v>324</v>
      </c>
      <c r="G55" s="154">
        <v>325</v>
      </c>
      <c r="H55" s="154">
        <v>319</v>
      </c>
      <c r="I55" s="154">
        <v>281</v>
      </c>
      <c r="J55" s="154">
        <v>325</v>
      </c>
      <c r="K55" s="154">
        <v>330</v>
      </c>
      <c r="L55" s="154">
        <v>477</v>
      </c>
      <c r="M55" s="154">
        <v>293</v>
      </c>
    </row>
    <row r="56" spans="1:13" x14ac:dyDescent="0.25">
      <c r="A56" s="26" t="s">
        <v>13</v>
      </c>
      <c r="B56" s="201">
        <v>12946</v>
      </c>
      <c r="C56" s="201">
        <v>14002</v>
      </c>
      <c r="D56" s="170">
        <v>14062</v>
      </c>
      <c r="E56" s="201">
        <v>12218</v>
      </c>
      <c r="F56" s="201">
        <v>12998</v>
      </c>
      <c r="G56" s="201">
        <v>12691</v>
      </c>
      <c r="H56" s="201">
        <v>12243</v>
      </c>
      <c r="I56" s="201">
        <v>13040</v>
      </c>
      <c r="J56" s="201">
        <v>15254</v>
      </c>
      <c r="K56" s="201">
        <v>17586</v>
      </c>
      <c r="L56" s="201">
        <v>12953</v>
      </c>
      <c r="M56" s="201">
        <v>13623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90" t="s">
        <v>666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</row>
    <row r="60" spans="1:13" x14ac:dyDescent="0.25">
      <c r="A60" s="3"/>
      <c r="B60" s="186">
        <v>41640</v>
      </c>
      <c r="C60" s="187">
        <v>41681</v>
      </c>
      <c r="D60" s="187">
        <v>41709</v>
      </c>
      <c r="E60" s="187">
        <v>41740</v>
      </c>
      <c r="F60" s="187">
        <v>41770</v>
      </c>
      <c r="G60" s="214">
        <v>41801</v>
      </c>
      <c r="H60" s="187">
        <v>41831</v>
      </c>
      <c r="I60" s="187">
        <v>41862</v>
      </c>
      <c r="J60" s="187">
        <v>41893</v>
      </c>
      <c r="K60" s="187">
        <v>41923</v>
      </c>
      <c r="L60" s="187">
        <v>41954</v>
      </c>
      <c r="M60" s="188">
        <v>41984</v>
      </c>
    </row>
    <row r="61" spans="1:13" x14ac:dyDescent="0.25">
      <c r="A61" s="3" t="s">
        <v>0</v>
      </c>
      <c r="B61" s="154">
        <v>5773</v>
      </c>
      <c r="C61" s="154">
        <v>6027</v>
      </c>
      <c r="D61" s="205">
        <v>6725</v>
      </c>
      <c r="E61" s="154">
        <v>6612</v>
      </c>
      <c r="F61" s="154">
        <v>6869</v>
      </c>
      <c r="G61" s="205">
        <v>6668</v>
      </c>
      <c r="H61" s="154">
        <v>6741</v>
      </c>
      <c r="I61" s="154">
        <v>6643.3305781250001</v>
      </c>
      <c r="J61" s="154">
        <v>7181</v>
      </c>
      <c r="K61" s="154">
        <v>8221</v>
      </c>
      <c r="L61" s="154">
        <v>7941</v>
      </c>
      <c r="M61" s="205">
        <v>7445</v>
      </c>
    </row>
    <row r="62" spans="1:13" x14ac:dyDescent="0.25">
      <c r="A62" s="3" t="s">
        <v>1</v>
      </c>
      <c r="B62" s="154">
        <v>2440</v>
      </c>
      <c r="C62" s="154">
        <v>2636</v>
      </c>
      <c r="D62" s="205">
        <v>2890</v>
      </c>
      <c r="E62" s="154">
        <v>2938</v>
      </c>
      <c r="F62" s="154">
        <v>2715</v>
      </c>
      <c r="G62" s="205">
        <v>2465</v>
      </c>
      <c r="H62" s="154">
        <v>2353</v>
      </c>
      <c r="I62" s="154">
        <v>2391.5306875000001</v>
      </c>
      <c r="J62" s="154">
        <v>2586</v>
      </c>
      <c r="K62" s="154">
        <v>3158</v>
      </c>
      <c r="L62" s="154">
        <v>3112</v>
      </c>
      <c r="M62" s="205">
        <v>3114</v>
      </c>
    </row>
    <row r="63" spans="1:13" x14ac:dyDescent="0.25">
      <c r="A63" s="25" t="s">
        <v>71</v>
      </c>
      <c r="B63" s="154">
        <v>1644</v>
      </c>
      <c r="C63" s="154">
        <v>1737</v>
      </c>
      <c r="D63" s="205">
        <v>1705</v>
      </c>
      <c r="E63" s="154">
        <v>1568</v>
      </c>
      <c r="F63" s="154">
        <v>1437</v>
      </c>
      <c r="G63" s="205">
        <v>1457</v>
      </c>
      <c r="H63" s="154">
        <v>1520</v>
      </c>
      <c r="I63" s="154">
        <v>1533.570203125</v>
      </c>
      <c r="J63" s="154">
        <v>1562</v>
      </c>
      <c r="K63" s="154">
        <v>1609</v>
      </c>
      <c r="L63" s="154">
        <v>1757</v>
      </c>
      <c r="M63" s="205">
        <v>1797</v>
      </c>
    </row>
    <row r="64" spans="1:13" x14ac:dyDescent="0.25">
      <c r="A64" s="3" t="s">
        <v>2</v>
      </c>
      <c r="B64" s="154">
        <v>767</v>
      </c>
      <c r="C64" s="154">
        <v>784</v>
      </c>
      <c r="D64" s="205">
        <v>817</v>
      </c>
      <c r="E64" s="154">
        <v>726</v>
      </c>
      <c r="F64" s="154">
        <v>668</v>
      </c>
      <c r="G64" s="205">
        <v>638</v>
      </c>
      <c r="H64" s="154">
        <v>645</v>
      </c>
      <c r="I64" s="154">
        <v>670.87156249999998</v>
      </c>
      <c r="J64" s="154">
        <v>797</v>
      </c>
      <c r="K64" s="154">
        <v>937</v>
      </c>
      <c r="L64" s="154">
        <v>1024</v>
      </c>
      <c r="M64" s="205">
        <v>959</v>
      </c>
    </row>
    <row r="65" spans="1:13" x14ac:dyDescent="0.25">
      <c r="A65" s="3" t="s">
        <v>3</v>
      </c>
      <c r="B65" s="154">
        <v>1011</v>
      </c>
      <c r="C65" s="154">
        <v>1058</v>
      </c>
      <c r="D65" s="205">
        <v>1168</v>
      </c>
      <c r="E65" s="154">
        <v>1212</v>
      </c>
      <c r="F65" s="154">
        <v>1062</v>
      </c>
      <c r="G65" s="205">
        <v>1084</v>
      </c>
      <c r="H65" s="154">
        <v>1057</v>
      </c>
      <c r="I65" s="154">
        <v>1103.971359375</v>
      </c>
      <c r="J65" s="154">
        <v>1058</v>
      </c>
      <c r="K65" s="154">
        <v>1127</v>
      </c>
      <c r="L65" s="154">
        <v>1205</v>
      </c>
      <c r="M65" s="205">
        <v>1173</v>
      </c>
    </row>
    <row r="66" spans="1:13" x14ac:dyDescent="0.25">
      <c r="A66" s="25" t="s">
        <v>70</v>
      </c>
      <c r="B66" s="154">
        <v>328</v>
      </c>
      <c r="C66" s="154">
        <v>318</v>
      </c>
      <c r="D66" s="205">
        <v>355</v>
      </c>
      <c r="E66" s="154">
        <v>351</v>
      </c>
      <c r="F66" s="154">
        <v>342</v>
      </c>
      <c r="G66" s="205">
        <v>323</v>
      </c>
      <c r="H66" s="154">
        <v>322</v>
      </c>
      <c r="I66" s="154">
        <v>308.13546874999997</v>
      </c>
      <c r="J66" s="154">
        <v>308</v>
      </c>
      <c r="K66" s="154">
        <v>312</v>
      </c>
      <c r="L66" s="154">
        <v>373</v>
      </c>
      <c r="M66" s="205">
        <v>361</v>
      </c>
    </row>
    <row r="67" spans="1:13" x14ac:dyDescent="0.25">
      <c r="A67" s="26" t="s">
        <v>13</v>
      </c>
      <c r="B67" s="201">
        <v>11964</v>
      </c>
      <c r="C67" s="201">
        <v>12561</v>
      </c>
      <c r="D67" s="170">
        <v>13659</v>
      </c>
      <c r="E67" s="170">
        <v>13408</v>
      </c>
      <c r="F67" s="170">
        <v>13093</v>
      </c>
      <c r="G67" s="170">
        <v>12636</v>
      </c>
      <c r="H67" s="170">
        <v>12638</v>
      </c>
      <c r="I67" s="170">
        <v>12651.409859375</v>
      </c>
      <c r="J67" s="170">
        <v>13493</v>
      </c>
      <c r="K67" s="170">
        <v>15364</v>
      </c>
      <c r="L67" s="170">
        <v>15411</v>
      </c>
      <c r="M67" s="170">
        <v>14848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90" t="s">
        <v>895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</row>
    <row r="71" spans="1:13" x14ac:dyDescent="0.25">
      <c r="A71" s="3"/>
      <c r="B71" s="186">
        <v>41640</v>
      </c>
      <c r="C71" s="187">
        <v>41681</v>
      </c>
      <c r="D71" s="187">
        <v>41709</v>
      </c>
      <c r="E71" s="187">
        <v>41740</v>
      </c>
      <c r="F71" s="187">
        <v>41770</v>
      </c>
      <c r="G71" s="187">
        <v>41801</v>
      </c>
      <c r="H71" s="187">
        <v>41831</v>
      </c>
      <c r="I71" s="187">
        <v>41862</v>
      </c>
      <c r="J71" s="187">
        <v>41893</v>
      </c>
      <c r="K71" s="187">
        <v>41923</v>
      </c>
      <c r="L71" s="187">
        <v>41954</v>
      </c>
      <c r="M71" s="188">
        <v>41984</v>
      </c>
    </row>
    <row r="72" spans="1:13" x14ac:dyDescent="0.25">
      <c r="A72" s="3" t="s">
        <v>0</v>
      </c>
      <c r="B72" s="9">
        <v>0.499</v>
      </c>
      <c r="C72" s="172">
        <v>0.49199999999999999</v>
      </c>
      <c r="D72" s="9">
        <v>0.48099999999999998</v>
      </c>
      <c r="E72" s="9">
        <v>0.48199999999999998</v>
      </c>
      <c r="F72" s="172">
        <v>0.47599999999999998</v>
      </c>
      <c r="G72" s="9">
        <v>0.47299999999999998</v>
      </c>
      <c r="H72" s="9">
        <v>0.47</v>
      </c>
      <c r="I72" s="9">
        <v>0.47299999999999998</v>
      </c>
      <c r="J72" s="9">
        <v>0.47299999999999998</v>
      </c>
      <c r="K72" s="9">
        <v>0.46700000000000003</v>
      </c>
      <c r="L72" s="9">
        <v>0.47099999999999997</v>
      </c>
      <c r="M72" s="9">
        <v>0.47199999999999998</v>
      </c>
    </row>
    <row r="73" spans="1:13" x14ac:dyDescent="0.25">
      <c r="A73" s="3" t="s">
        <v>1</v>
      </c>
      <c r="B73" s="9">
        <v>0.71899999999999997</v>
      </c>
      <c r="C73" s="172">
        <v>0.72</v>
      </c>
      <c r="D73" s="9">
        <v>0.71199999999999997</v>
      </c>
      <c r="E73" s="9">
        <v>0.70499999999999996</v>
      </c>
      <c r="F73" s="172">
        <v>0.71199999999999997</v>
      </c>
      <c r="G73" s="9">
        <v>0.71399999999999997</v>
      </c>
      <c r="H73" s="9">
        <v>0.70399999999999996</v>
      </c>
      <c r="I73" s="9">
        <v>0.69499999999999995</v>
      </c>
      <c r="J73" s="9">
        <v>0.68700000000000006</v>
      </c>
      <c r="K73" s="9">
        <v>0.68400000000000005</v>
      </c>
      <c r="L73" s="9">
        <v>0.69199999999999995</v>
      </c>
      <c r="M73" s="9">
        <v>0.69699999999999995</v>
      </c>
    </row>
    <row r="74" spans="1:13" x14ac:dyDescent="0.25">
      <c r="A74" s="25" t="s">
        <v>71</v>
      </c>
      <c r="B74" s="9">
        <v>1.3029999999999999</v>
      </c>
      <c r="C74" s="172">
        <v>1.325</v>
      </c>
      <c r="D74" s="9">
        <v>1.3640000000000001</v>
      </c>
      <c r="E74" s="9">
        <v>1.397</v>
      </c>
      <c r="F74" s="172">
        <v>1.34</v>
      </c>
      <c r="G74" s="9">
        <v>1.298</v>
      </c>
      <c r="H74" s="9">
        <v>1.25</v>
      </c>
      <c r="I74" s="9">
        <v>1.2589999999999999</v>
      </c>
      <c r="J74" s="9">
        <v>1.2909999999999999</v>
      </c>
      <c r="K74" s="9">
        <v>1.302</v>
      </c>
      <c r="L74" s="9">
        <v>1.2989999999999999</v>
      </c>
      <c r="M74" s="9">
        <v>1.2789999999999999</v>
      </c>
    </row>
    <row r="75" spans="1:13" x14ac:dyDescent="0.25">
      <c r="A75" s="3" t="s">
        <v>2</v>
      </c>
      <c r="B75" s="9">
        <v>0.82299999999999995</v>
      </c>
      <c r="C75" s="172">
        <v>0.80600000000000005</v>
      </c>
      <c r="D75" s="9">
        <v>0.80400000000000005</v>
      </c>
      <c r="E75" s="9">
        <v>0.82199999999999995</v>
      </c>
      <c r="F75" s="172">
        <v>0.85299999999999998</v>
      </c>
      <c r="G75" s="9">
        <v>0.86099999999999999</v>
      </c>
      <c r="H75" s="9">
        <v>0.85</v>
      </c>
      <c r="I75" s="9">
        <v>0.83</v>
      </c>
      <c r="J75" s="9">
        <v>0.78800000000000003</v>
      </c>
      <c r="K75" s="9">
        <v>0.75900000000000001</v>
      </c>
      <c r="L75" s="9">
        <v>0.746</v>
      </c>
      <c r="M75" s="9">
        <v>0.76</v>
      </c>
    </row>
    <row r="76" spans="1:13" x14ac:dyDescent="0.25">
      <c r="A76" s="3" t="s">
        <v>3</v>
      </c>
      <c r="B76" s="9">
        <v>1.3540000000000001</v>
      </c>
      <c r="C76" s="172">
        <v>1.36</v>
      </c>
      <c r="D76" s="9">
        <v>1.369</v>
      </c>
      <c r="E76" s="9">
        <v>1.3919999999999999</v>
      </c>
      <c r="F76" s="172">
        <v>1.409</v>
      </c>
      <c r="G76" s="9">
        <v>1.43</v>
      </c>
      <c r="H76" s="9">
        <v>1.409</v>
      </c>
      <c r="I76" s="9">
        <v>1.3979999999999999</v>
      </c>
      <c r="J76" s="9">
        <v>1.3620000000000001</v>
      </c>
      <c r="K76" s="9">
        <v>1.331</v>
      </c>
      <c r="L76" s="9">
        <v>1.3169999999999999</v>
      </c>
      <c r="M76" s="9">
        <v>1.321</v>
      </c>
    </row>
    <row r="77" spans="1:13" x14ac:dyDescent="0.25">
      <c r="A77" s="25" t="s">
        <v>70</v>
      </c>
      <c r="B77" s="9">
        <v>1.698</v>
      </c>
      <c r="C77" s="172">
        <v>1.7010000000000001</v>
      </c>
      <c r="D77" s="9">
        <v>1.7070000000000001</v>
      </c>
      <c r="E77" s="9">
        <v>1.712</v>
      </c>
      <c r="F77" s="172">
        <v>1.7230000000000001</v>
      </c>
      <c r="G77" s="9">
        <v>1.7150000000000001</v>
      </c>
      <c r="H77" s="9">
        <v>1.712</v>
      </c>
      <c r="I77" s="9">
        <v>1.7090000000000001</v>
      </c>
      <c r="J77" s="9">
        <v>1.7070000000000001</v>
      </c>
      <c r="K77" s="9">
        <v>1.6919999999999999</v>
      </c>
      <c r="L77" s="9">
        <v>1.677</v>
      </c>
      <c r="M77" s="9">
        <v>1.6639999999999999</v>
      </c>
    </row>
    <row r="78" spans="1:13" x14ac:dyDescent="0.25">
      <c r="A78" s="27" t="s">
        <v>13</v>
      </c>
      <c r="B78" s="171">
        <v>0.78</v>
      </c>
      <c r="C78" s="171">
        <v>0.77800000000000002</v>
      </c>
      <c r="D78" s="171">
        <v>0.76700000000000002</v>
      </c>
      <c r="E78" s="171">
        <v>0.76900000000000002</v>
      </c>
      <c r="F78" s="171">
        <v>0.747</v>
      </c>
      <c r="G78" s="171">
        <v>0.749</v>
      </c>
      <c r="H78" s="171">
        <v>0.73699999999999999</v>
      </c>
      <c r="I78" s="171">
        <v>0.74</v>
      </c>
      <c r="J78" s="171">
        <v>0.72499999999999998</v>
      </c>
      <c r="K78" s="171">
        <v>0.70499999999999996</v>
      </c>
      <c r="L78" s="171">
        <v>0.72399999999999998</v>
      </c>
      <c r="M78" s="171">
        <v>0.73099999999999998</v>
      </c>
    </row>
    <row r="79" spans="1:13" x14ac:dyDescent="0.25">
      <c r="A79" s="27"/>
    </row>
    <row r="80" spans="1:13" x14ac:dyDescent="0.25">
      <c r="A80" s="3"/>
      <c r="E80" s="109"/>
    </row>
    <row r="81" spans="1:13" ht="15.75" thickBot="1" x14ac:dyDescent="0.3">
      <c r="A81" s="3"/>
      <c r="B81" s="290" t="s">
        <v>668</v>
      </c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</row>
    <row r="82" spans="1:13" x14ac:dyDescent="0.25">
      <c r="A82" s="3"/>
      <c r="B82" s="186">
        <v>41640</v>
      </c>
      <c r="C82" s="187">
        <v>41681</v>
      </c>
      <c r="D82" s="187">
        <v>41709</v>
      </c>
      <c r="E82" s="187">
        <v>41740</v>
      </c>
      <c r="F82" s="187">
        <v>41770</v>
      </c>
      <c r="G82" s="187">
        <v>41801</v>
      </c>
      <c r="H82" s="187">
        <v>41831</v>
      </c>
      <c r="I82" s="187">
        <v>41862</v>
      </c>
      <c r="J82" s="187">
        <v>41893</v>
      </c>
      <c r="K82" s="187">
        <v>41923</v>
      </c>
      <c r="L82" s="187">
        <v>41954</v>
      </c>
      <c r="M82" s="188">
        <v>41984</v>
      </c>
    </row>
    <row r="83" spans="1:13" x14ac:dyDescent="0.25">
      <c r="A83" s="3" t="s">
        <v>33</v>
      </c>
      <c r="B83" s="154">
        <v>11003</v>
      </c>
      <c r="C83" s="154">
        <v>12020</v>
      </c>
      <c r="D83" s="205">
        <v>12116</v>
      </c>
      <c r="E83" s="154">
        <v>10575</v>
      </c>
      <c r="F83" s="154">
        <v>11183</v>
      </c>
      <c r="G83" s="205">
        <v>10906</v>
      </c>
      <c r="H83" s="154">
        <v>10517</v>
      </c>
      <c r="I83" s="154">
        <v>11372</v>
      </c>
      <c r="J83" s="154">
        <v>13046</v>
      </c>
      <c r="K83" s="154">
        <v>15377</v>
      </c>
      <c r="L83" s="154">
        <v>11355</v>
      </c>
      <c r="M83" s="154">
        <v>11882</v>
      </c>
    </row>
    <row r="84" spans="1:13" x14ac:dyDescent="0.25">
      <c r="A84" s="3" t="s">
        <v>34</v>
      </c>
      <c r="B84" s="154">
        <v>1116</v>
      </c>
      <c r="C84" s="154">
        <v>1231</v>
      </c>
      <c r="D84" s="205">
        <v>1194</v>
      </c>
      <c r="E84" s="154">
        <v>1029</v>
      </c>
      <c r="F84" s="154">
        <v>1181</v>
      </c>
      <c r="G84" s="205">
        <v>1091</v>
      </c>
      <c r="H84" s="154">
        <v>1053</v>
      </c>
      <c r="I84" s="154">
        <v>1133</v>
      </c>
      <c r="J84" s="154">
        <v>1445</v>
      </c>
      <c r="K84" s="154">
        <v>1484</v>
      </c>
      <c r="L84" s="154">
        <v>993</v>
      </c>
      <c r="M84" s="154">
        <v>1133</v>
      </c>
    </row>
    <row r="85" spans="1:13" x14ac:dyDescent="0.25">
      <c r="A85" s="3" t="s">
        <v>19</v>
      </c>
      <c r="B85" s="154">
        <v>827</v>
      </c>
      <c r="C85" s="154">
        <v>751</v>
      </c>
      <c r="D85" s="205">
        <v>752</v>
      </c>
      <c r="E85" s="154">
        <v>614</v>
      </c>
      <c r="F85" s="154">
        <v>634</v>
      </c>
      <c r="G85" s="205">
        <v>694</v>
      </c>
      <c r="H85" s="154">
        <v>673</v>
      </c>
      <c r="I85" s="154">
        <v>535</v>
      </c>
      <c r="J85" s="154">
        <v>763</v>
      </c>
      <c r="K85" s="154">
        <v>725</v>
      </c>
      <c r="L85" s="154">
        <v>604</v>
      </c>
      <c r="M85" s="154">
        <v>607</v>
      </c>
    </row>
    <row r="86" spans="1:13" x14ac:dyDescent="0.25">
      <c r="A86" s="27" t="s">
        <v>32</v>
      </c>
      <c r="B86" s="201">
        <v>12946</v>
      </c>
      <c r="C86" s="201">
        <v>14002</v>
      </c>
      <c r="D86" s="170">
        <v>14062</v>
      </c>
      <c r="E86" s="170">
        <v>12218</v>
      </c>
      <c r="F86" s="170">
        <v>12998</v>
      </c>
      <c r="G86" s="170">
        <v>12691</v>
      </c>
      <c r="H86" s="170">
        <v>12243</v>
      </c>
      <c r="I86" s="170">
        <v>13040</v>
      </c>
      <c r="J86" s="170">
        <v>15254</v>
      </c>
      <c r="K86" s="170">
        <v>17586</v>
      </c>
      <c r="L86" s="170">
        <v>12953</v>
      </c>
      <c r="M86" s="170">
        <v>13623</v>
      </c>
    </row>
    <row r="87" spans="1:13" x14ac:dyDescent="0.25">
      <c r="A87" s="27"/>
      <c r="B87" s="178"/>
      <c r="C87" s="178"/>
      <c r="D87" s="178"/>
      <c r="E87" s="178"/>
      <c r="F87" s="178"/>
      <c r="G87" s="178"/>
      <c r="H87" s="178"/>
      <c r="I87" s="202"/>
      <c r="J87" s="178"/>
      <c r="K87" s="178"/>
      <c r="L87" s="178"/>
      <c r="M87" s="178"/>
    </row>
    <row r="88" spans="1:13" x14ac:dyDescent="0.25">
      <c r="A88" s="288" t="s">
        <v>919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</row>
    <row r="89" spans="1:13" ht="30" customHeight="1" x14ac:dyDescent="0.25">
      <c r="A89" s="288" t="s">
        <v>674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</row>
    <row r="91" spans="1:13" ht="24.75" customHeight="1" x14ac:dyDescent="0.25">
      <c r="A91" s="179">
        <v>2013</v>
      </c>
      <c r="B91" s="289" t="s">
        <v>664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</row>
    <row r="92" spans="1:13" ht="15" customHeight="1" x14ac:dyDescent="0.25">
      <c r="A92" s="8" t="s">
        <v>72</v>
      </c>
      <c r="B92" s="92">
        <v>21</v>
      </c>
      <c r="C92" s="92">
        <v>19</v>
      </c>
      <c r="D92" s="92">
        <v>20</v>
      </c>
      <c r="E92" s="92">
        <v>22</v>
      </c>
      <c r="F92" s="92">
        <v>22</v>
      </c>
      <c r="G92" s="92">
        <v>20</v>
      </c>
      <c r="H92" s="92">
        <v>22</v>
      </c>
      <c r="I92" s="92">
        <v>22</v>
      </c>
      <c r="J92" s="92">
        <v>20</v>
      </c>
      <c r="K92" s="92">
        <v>23</v>
      </c>
      <c r="L92" s="92">
        <v>20</v>
      </c>
      <c r="M92" s="92">
        <v>21</v>
      </c>
    </row>
    <row r="93" spans="1:13" ht="15.75" thickBot="1" x14ac:dyDescent="0.3">
      <c r="A93" s="3"/>
      <c r="B93" s="290" t="s">
        <v>665</v>
      </c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</row>
    <row r="94" spans="1:13" x14ac:dyDescent="0.25">
      <c r="A94" s="3"/>
      <c r="B94" s="186">
        <v>41275</v>
      </c>
      <c r="C94" s="187">
        <v>41316</v>
      </c>
      <c r="D94" s="187">
        <v>41344</v>
      </c>
      <c r="E94" s="187">
        <v>41375</v>
      </c>
      <c r="F94" s="187">
        <v>41405</v>
      </c>
      <c r="G94" s="187">
        <v>41436</v>
      </c>
      <c r="H94" s="187">
        <v>41466</v>
      </c>
      <c r="I94" s="187">
        <v>41497</v>
      </c>
      <c r="J94" s="187">
        <v>41528</v>
      </c>
      <c r="K94" s="187">
        <v>41558</v>
      </c>
      <c r="L94" s="187">
        <v>41589</v>
      </c>
      <c r="M94" s="188">
        <v>41619</v>
      </c>
    </row>
    <row r="95" spans="1:13" x14ac:dyDescent="0.25">
      <c r="A95" s="3" t="s">
        <v>0</v>
      </c>
      <c r="B95" s="154">
        <v>5328</v>
      </c>
      <c r="C95" s="154">
        <v>6472</v>
      </c>
      <c r="D95" s="205">
        <v>5225</v>
      </c>
      <c r="E95" s="154">
        <v>4272</v>
      </c>
      <c r="F95" s="154">
        <v>7790</v>
      </c>
      <c r="G95" s="154">
        <v>8581</v>
      </c>
      <c r="H95" s="154">
        <v>4968</v>
      </c>
      <c r="I95" s="154">
        <v>6060</v>
      </c>
      <c r="J95" s="154">
        <v>6554</v>
      </c>
      <c r="K95" s="154">
        <v>4868</v>
      </c>
      <c r="L95" s="154">
        <v>6017</v>
      </c>
      <c r="M95" s="154">
        <v>5010</v>
      </c>
    </row>
    <row r="96" spans="1:13" x14ac:dyDescent="0.25">
      <c r="A96" s="3" t="s">
        <v>1</v>
      </c>
      <c r="B96" s="154">
        <v>2108</v>
      </c>
      <c r="C96" s="154">
        <v>2686</v>
      </c>
      <c r="D96" s="205">
        <v>3059</v>
      </c>
      <c r="E96" s="154">
        <v>2720</v>
      </c>
      <c r="F96" s="154">
        <v>2773</v>
      </c>
      <c r="G96" s="154">
        <v>3810</v>
      </c>
      <c r="H96" s="154">
        <v>2029</v>
      </c>
      <c r="I96" s="154">
        <v>2351</v>
      </c>
      <c r="J96" s="154">
        <v>2888</v>
      </c>
      <c r="K96" s="154">
        <v>2682</v>
      </c>
      <c r="L96" s="154">
        <v>2213</v>
      </c>
      <c r="M96" s="154">
        <v>2487</v>
      </c>
    </row>
    <row r="97" spans="1:13" x14ac:dyDescent="0.25">
      <c r="A97" s="25" t="s">
        <v>71</v>
      </c>
      <c r="B97" s="154">
        <v>1679</v>
      </c>
      <c r="C97" s="154">
        <v>1751</v>
      </c>
      <c r="D97" s="205">
        <v>1764</v>
      </c>
      <c r="E97" s="154">
        <v>1934</v>
      </c>
      <c r="F97" s="154">
        <v>1711</v>
      </c>
      <c r="G97" s="154">
        <v>1738</v>
      </c>
      <c r="H97" s="154">
        <v>1698</v>
      </c>
      <c r="I97" s="154">
        <v>1570</v>
      </c>
      <c r="J97" s="154">
        <v>1555</v>
      </c>
      <c r="K97" s="154">
        <v>1626</v>
      </c>
      <c r="L97" s="154">
        <v>1533</v>
      </c>
      <c r="M97" s="154">
        <v>1547</v>
      </c>
    </row>
    <row r="98" spans="1:13" x14ac:dyDescent="0.25">
      <c r="A98" s="3" t="s">
        <v>2</v>
      </c>
      <c r="B98" s="154">
        <v>900</v>
      </c>
      <c r="C98" s="154">
        <v>1067</v>
      </c>
      <c r="D98" s="205">
        <v>1072</v>
      </c>
      <c r="E98" s="154">
        <v>898</v>
      </c>
      <c r="F98" s="154">
        <v>1031</v>
      </c>
      <c r="G98" s="154">
        <v>1213</v>
      </c>
      <c r="H98" s="154">
        <v>807</v>
      </c>
      <c r="I98" s="154">
        <v>745</v>
      </c>
      <c r="J98" s="154">
        <v>825</v>
      </c>
      <c r="K98" s="154">
        <v>644</v>
      </c>
      <c r="L98" s="154">
        <v>718</v>
      </c>
      <c r="M98" s="154">
        <v>760</v>
      </c>
    </row>
    <row r="99" spans="1:13" x14ac:dyDescent="0.25">
      <c r="A99" s="3" t="s">
        <v>3</v>
      </c>
      <c r="B99" s="154">
        <v>1030</v>
      </c>
      <c r="C99" s="154">
        <v>1263</v>
      </c>
      <c r="D99" s="205">
        <v>969</v>
      </c>
      <c r="E99" s="154">
        <v>1210</v>
      </c>
      <c r="F99" s="154">
        <v>958</v>
      </c>
      <c r="G99" s="154">
        <v>1156</v>
      </c>
      <c r="H99" s="154">
        <v>984</v>
      </c>
      <c r="I99" s="154">
        <v>1117</v>
      </c>
      <c r="J99" s="154">
        <v>918</v>
      </c>
      <c r="K99" s="154">
        <v>976</v>
      </c>
      <c r="L99" s="154">
        <v>1220</v>
      </c>
      <c r="M99" s="154">
        <v>793</v>
      </c>
    </row>
    <row r="100" spans="1:13" x14ac:dyDescent="0.25">
      <c r="A100" s="25" t="s">
        <v>70</v>
      </c>
      <c r="B100" s="154">
        <v>384</v>
      </c>
      <c r="C100" s="154">
        <v>439</v>
      </c>
      <c r="D100" s="205">
        <v>368</v>
      </c>
      <c r="E100" s="154">
        <v>532</v>
      </c>
      <c r="F100" s="154">
        <v>444</v>
      </c>
      <c r="G100" s="154">
        <v>435</v>
      </c>
      <c r="H100" s="154">
        <v>376</v>
      </c>
      <c r="I100" s="154">
        <v>374</v>
      </c>
      <c r="J100" s="154">
        <v>327</v>
      </c>
      <c r="K100" s="154">
        <v>302</v>
      </c>
      <c r="L100" s="154">
        <v>379</v>
      </c>
      <c r="M100" s="154">
        <v>276</v>
      </c>
    </row>
    <row r="101" spans="1:13" x14ac:dyDescent="0.25">
      <c r="A101" s="26" t="s">
        <v>13</v>
      </c>
      <c r="B101" s="201">
        <v>11429</v>
      </c>
      <c r="C101" s="201">
        <v>13678</v>
      </c>
      <c r="D101" s="170">
        <v>12458</v>
      </c>
      <c r="E101" s="201">
        <v>11566</v>
      </c>
      <c r="F101" s="201">
        <v>14707</v>
      </c>
      <c r="G101" s="201">
        <v>16933</v>
      </c>
      <c r="H101" s="201">
        <v>10863</v>
      </c>
      <c r="I101" s="201">
        <v>12218</v>
      </c>
      <c r="J101" s="201">
        <v>13067</v>
      </c>
      <c r="K101" s="201">
        <v>11097</v>
      </c>
      <c r="L101" s="201">
        <v>12079</v>
      </c>
      <c r="M101" s="201">
        <v>10873</v>
      </c>
    </row>
    <row r="102" spans="1:13" x14ac:dyDescent="0.25">
      <c r="A102" s="26"/>
    </row>
    <row r="103" spans="1:13" x14ac:dyDescent="0.25">
      <c r="A103" s="26"/>
    </row>
    <row r="104" spans="1:13" ht="15.75" thickBot="1" x14ac:dyDescent="0.3">
      <c r="A104" s="3"/>
      <c r="B104" s="290" t="s">
        <v>666</v>
      </c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</row>
    <row r="105" spans="1:13" x14ac:dyDescent="0.25">
      <c r="A105" s="3"/>
      <c r="B105" s="186">
        <v>41275</v>
      </c>
      <c r="C105" s="187">
        <v>41316</v>
      </c>
      <c r="D105" s="187">
        <v>41344</v>
      </c>
      <c r="E105" s="187">
        <v>41375</v>
      </c>
      <c r="F105" s="187">
        <v>41405</v>
      </c>
      <c r="G105" s="214">
        <v>41436</v>
      </c>
      <c r="H105" s="187">
        <v>41466</v>
      </c>
      <c r="I105" s="187">
        <v>41497</v>
      </c>
      <c r="J105" s="187">
        <v>41528</v>
      </c>
      <c r="K105" s="187">
        <v>41558</v>
      </c>
      <c r="L105" s="187">
        <v>41589</v>
      </c>
      <c r="M105" s="188">
        <v>41619</v>
      </c>
    </row>
    <row r="106" spans="1:13" x14ac:dyDescent="0.25">
      <c r="A106" s="3" t="s">
        <v>0</v>
      </c>
      <c r="B106" s="154">
        <v>4529</v>
      </c>
      <c r="C106" s="154">
        <v>5128</v>
      </c>
      <c r="D106" s="205">
        <v>5656</v>
      </c>
      <c r="E106" s="154">
        <v>5270</v>
      </c>
      <c r="F106" s="154">
        <v>5779</v>
      </c>
      <c r="G106" s="205">
        <v>6827.9419531249978</v>
      </c>
      <c r="H106" s="154">
        <v>7067</v>
      </c>
      <c r="I106" s="154">
        <v>6473</v>
      </c>
      <c r="J106" s="154">
        <v>5839</v>
      </c>
      <c r="K106" s="154">
        <v>5790</v>
      </c>
      <c r="L106" s="154">
        <v>5768</v>
      </c>
      <c r="M106" s="205">
        <v>5274.0788750000002</v>
      </c>
    </row>
    <row r="107" spans="1:13" x14ac:dyDescent="0.25">
      <c r="A107" s="3" t="s">
        <v>1</v>
      </c>
      <c r="B107" s="154">
        <v>2489</v>
      </c>
      <c r="C107" s="154">
        <v>2482</v>
      </c>
      <c r="D107" s="205">
        <v>2608</v>
      </c>
      <c r="E107" s="154">
        <v>2821</v>
      </c>
      <c r="F107" s="154">
        <v>2844</v>
      </c>
      <c r="G107" s="205">
        <v>3078.8737343749999</v>
      </c>
      <c r="H107" s="154">
        <v>2841</v>
      </c>
      <c r="I107" s="154">
        <v>2696</v>
      </c>
      <c r="J107" s="154">
        <v>2408</v>
      </c>
      <c r="K107" s="154">
        <v>2633</v>
      </c>
      <c r="L107" s="154">
        <v>2599</v>
      </c>
      <c r="M107" s="205">
        <v>2471.370203125</v>
      </c>
    </row>
    <row r="108" spans="1:13" x14ac:dyDescent="0.25">
      <c r="A108" s="25" t="s">
        <v>71</v>
      </c>
      <c r="B108" s="154">
        <v>1509</v>
      </c>
      <c r="C108" s="154">
        <v>1587</v>
      </c>
      <c r="D108" s="205">
        <v>1730</v>
      </c>
      <c r="E108" s="154">
        <v>1821</v>
      </c>
      <c r="F108" s="154">
        <v>1804</v>
      </c>
      <c r="G108" s="205">
        <v>1796.1765312499983</v>
      </c>
      <c r="H108" s="154">
        <v>1715</v>
      </c>
      <c r="I108" s="154">
        <v>1667</v>
      </c>
      <c r="J108" s="154">
        <v>1609</v>
      </c>
      <c r="K108" s="154">
        <v>1585</v>
      </c>
      <c r="L108" s="154">
        <v>1574</v>
      </c>
      <c r="M108" s="205">
        <v>1571</v>
      </c>
    </row>
    <row r="109" spans="1:13" x14ac:dyDescent="0.25">
      <c r="A109" s="3" t="s">
        <v>2</v>
      </c>
      <c r="B109" s="154">
        <v>834</v>
      </c>
      <c r="C109" s="154">
        <v>928</v>
      </c>
      <c r="D109" s="205">
        <v>1010</v>
      </c>
      <c r="E109" s="154">
        <v>1008</v>
      </c>
      <c r="F109" s="154">
        <v>998</v>
      </c>
      <c r="G109" s="205">
        <v>1042.0837031249998</v>
      </c>
      <c r="H109" s="154">
        <v>1011</v>
      </c>
      <c r="I109" s="154">
        <v>913</v>
      </c>
      <c r="J109" s="154">
        <v>792</v>
      </c>
      <c r="K109" s="154">
        <v>734</v>
      </c>
      <c r="L109" s="154">
        <v>725</v>
      </c>
      <c r="M109" s="205">
        <v>705</v>
      </c>
    </row>
    <row r="110" spans="1:13" x14ac:dyDescent="0.25">
      <c r="A110" s="3" t="s">
        <v>3</v>
      </c>
      <c r="B110" s="154">
        <v>1002</v>
      </c>
      <c r="C110" s="154">
        <v>1053</v>
      </c>
      <c r="D110" s="205">
        <v>1084</v>
      </c>
      <c r="E110" s="154">
        <v>1148</v>
      </c>
      <c r="F110" s="154">
        <v>1048</v>
      </c>
      <c r="G110" s="205">
        <v>1106.4073906250003</v>
      </c>
      <c r="H110" s="154">
        <v>1029</v>
      </c>
      <c r="I110" s="154">
        <v>1084</v>
      </c>
      <c r="J110" s="154">
        <v>1009</v>
      </c>
      <c r="K110" s="154">
        <v>1006</v>
      </c>
      <c r="L110" s="154">
        <v>1035</v>
      </c>
      <c r="M110" s="205">
        <v>992</v>
      </c>
    </row>
    <row r="111" spans="1:13" x14ac:dyDescent="0.25">
      <c r="A111" s="25" t="s">
        <v>70</v>
      </c>
      <c r="B111" s="154">
        <v>362</v>
      </c>
      <c r="C111" s="154">
        <v>368</v>
      </c>
      <c r="D111" s="205">
        <v>396</v>
      </c>
      <c r="E111" s="154">
        <v>449</v>
      </c>
      <c r="F111" s="154">
        <v>451</v>
      </c>
      <c r="G111" s="205">
        <v>471</v>
      </c>
      <c r="H111" s="154">
        <v>418</v>
      </c>
      <c r="I111" s="154">
        <v>394</v>
      </c>
      <c r="J111" s="154">
        <v>360</v>
      </c>
      <c r="K111" s="154">
        <v>334</v>
      </c>
      <c r="L111" s="154">
        <v>334</v>
      </c>
      <c r="M111" s="205">
        <v>317.29884375</v>
      </c>
    </row>
    <row r="112" spans="1:13" x14ac:dyDescent="0.25">
      <c r="A112" s="26" t="s">
        <v>13</v>
      </c>
      <c r="B112" s="201">
        <v>10724</v>
      </c>
      <c r="C112" s="201">
        <v>11547</v>
      </c>
      <c r="D112" s="170">
        <v>12484</v>
      </c>
      <c r="E112" s="170">
        <v>12516</v>
      </c>
      <c r="F112" s="170">
        <v>12924</v>
      </c>
      <c r="G112" s="170">
        <v>14323</v>
      </c>
      <c r="H112" s="170">
        <v>14081</v>
      </c>
      <c r="I112" s="170">
        <v>13226</v>
      </c>
      <c r="J112" s="170">
        <v>12018</v>
      </c>
      <c r="K112" s="170">
        <v>12083</v>
      </c>
      <c r="L112" s="170">
        <v>12034</v>
      </c>
      <c r="M112" s="170">
        <v>11330.767750000001</v>
      </c>
    </row>
    <row r="113" spans="1:13" x14ac:dyDescent="0.25">
      <c r="A113" s="26"/>
    </row>
    <row r="114" spans="1:13" x14ac:dyDescent="0.25">
      <c r="A114" s="3"/>
    </row>
    <row r="115" spans="1:13" ht="15.75" thickBot="1" x14ac:dyDescent="0.3">
      <c r="A115" s="3"/>
      <c r="B115" s="290" t="s">
        <v>895</v>
      </c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</row>
    <row r="116" spans="1:13" x14ac:dyDescent="0.25">
      <c r="A116" s="3"/>
      <c r="B116" s="186">
        <v>41275</v>
      </c>
      <c r="C116" s="187">
        <v>41316</v>
      </c>
      <c r="D116" s="187">
        <v>41344</v>
      </c>
      <c r="E116" s="187">
        <v>41375</v>
      </c>
      <c r="F116" s="187">
        <v>41405</v>
      </c>
      <c r="G116" s="187">
        <v>41436</v>
      </c>
      <c r="H116" s="187">
        <v>41466</v>
      </c>
      <c r="I116" s="187">
        <v>41497</v>
      </c>
      <c r="J116" s="187">
        <v>41528</v>
      </c>
      <c r="K116" s="187">
        <v>41558</v>
      </c>
      <c r="L116" s="187">
        <v>41589</v>
      </c>
      <c r="M116" s="188">
        <v>41619</v>
      </c>
    </row>
    <row r="117" spans="1:13" x14ac:dyDescent="0.25">
      <c r="A117" s="3" t="s">
        <v>0</v>
      </c>
      <c r="B117" s="9">
        <v>0.48699999999999999</v>
      </c>
      <c r="C117" s="172">
        <v>0.47218994459843489</v>
      </c>
      <c r="D117" s="9">
        <v>0.46800000000000003</v>
      </c>
      <c r="E117" s="9">
        <v>0.46800000000000003</v>
      </c>
      <c r="F117" s="172">
        <v>0.46536629954520692</v>
      </c>
      <c r="G117" s="9">
        <v>0.45500000000000002</v>
      </c>
      <c r="H117" s="9">
        <v>0.46100000000000002</v>
      </c>
      <c r="I117" s="9">
        <v>0.46600000000000003</v>
      </c>
      <c r="J117" s="9">
        <v>0.48399999999999999</v>
      </c>
      <c r="K117" s="9">
        <v>0.48199999999999998</v>
      </c>
      <c r="L117" s="9">
        <v>0.49916165674605045</v>
      </c>
      <c r="M117" s="9">
        <v>0.504</v>
      </c>
    </row>
    <row r="118" spans="1:13" x14ac:dyDescent="0.25">
      <c r="A118" s="3" t="s">
        <v>1</v>
      </c>
      <c r="B118" s="9">
        <v>0.70799999999999996</v>
      </c>
      <c r="C118" s="172">
        <v>0.69808893310198561</v>
      </c>
      <c r="D118" s="9">
        <v>0.69099999999999995</v>
      </c>
      <c r="E118" s="9">
        <v>0.69299999999999995</v>
      </c>
      <c r="F118" s="172">
        <v>0.70135520887795422</v>
      </c>
      <c r="G118" s="9">
        <v>0.71399999999999997</v>
      </c>
      <c r="H118" s="9">
        <v>0.71699999999999997</v>
      </c>
      <c r="I118" s="9">
        <v>0.71099999999999997</v>
      </c>
      <c r="J118" s="9">
        <v>0.69499999999999995</v>
      </c>
      <c r="K118" s="9">
        <v>0.68200000000000005</v>
      </c>
      <c r="L118" s="9">
        <v>0.68882977085280517</v>
      </c>
      <c r="M118" s="9">
        <v>0.70199999999999996</v>
      </c>
    </row>
    <row r="119" spans="1:13" x14ac:dyDescent="0.25">
      <c r="A119" s="25" t="s">
        <v>71</v>
      </c>
      <c r="B119" s="9">
        <v>1.4850000000000001</v>
      </c>
      <c r="C119" s="172">
        <v>1.4489156384905957</v>
      </c>
      <c r="D119" s="9">
        <v>1.39</v>
      </c>
      <c r="E119" s="9">
        <v>1.3180000000000001</v>
      </c>
      <c r="F119" s="172">
        <v>1.2784531454645625</v>
      </c>
      <c r="G119" s="9">
        <v>1.26</v>
      </c>
      <c r="H119" s="9">
        <v>1.27</v>
      </c>
      <c r="I119" s="9">
        <v>1.282</v>
      </c>
      <c r="J119" s="9">
        <v>1.3</v>
      </c>
      <c r="K119" s="9">
        <v>1.292</v>
      </c>
      <c r="L119" s="9">
        <v>1.3013017378435687</v>
      </c>
      <c r="M119" s="9">
        <v>1.2789999999999999</v>
      </c>
    </row>
    <row r="120" spans="1:13" x14ac:dyDescent="0.25">
      <c r="A120" s="3" t="s">
        <v>2</v>
      </c>
      <c r="B120" s="9">
        <v>0.83399999999999996</v>
      </c>
      <c r="C120" s="172">
        <v>0.84969431505960402</v>
      </c>
      <c r="D120" s="9">
        <v>0.84799999999999998</v>
      </c>
      <c r="E120" s="9">
        <v>0.86799999999999999</v>
      </c>
      <c r="F120" s="172">
        <v>0.85428135571031782</v>
      </c>
      <c r="G120" s="9">
        <v>0.82599999999999996</v>
      </c>
      <c r="H120" s="9">
        <v>0.80600000000000005</v>
      </c>
      <c r="I120" s="9">
        <v>0.80800000000000005</v>
      </c>
      <c r="J120" s="9">
        <v>0.81899999999999995</v>
      </c>
      <c r="K120" s="9">
        <v>0.82299999999999995</v>
      </c>
      <c r="L120" s="9">
        <v>0.83338151999730936</v>
      </c>
      <c r="M120" s="9">
        <v>0.83499999999999996</v>
      </c>
    </row>
    <row r="121" spans="1:13" x14ac:dyDescent="0.25">
      <c r="A121" s="3" t="s">
        <v>3</v>
      </c>
      <c r="B121" s="9">
        <v>1.3089999999999999</v>
      </c>
      <c r="C121" s="172">
        <v>1.3050116758870896</v>
      </c>
      <c r="D121" s="9">
        <v>1.3180000000000001</v>
      </c>
      <c r="E121" s="9">
        <v>1.337</v>
      </c>
      <c r="F121" s="172">
        <v>1.359902012573309</v>
      </c>
      <c r="G121" s="9">
        <v>1.3779999999999999</v>
      </c>
      <c r="H121" s="9">
        <v>1.383</v>
      </c>
      <c r="I121" s="9">
        <v>1.357</v>
      </c>
      <c r="J121" s="9">
        <v>1.323</v>
      </c>
      <c r="K121" s="9">
        <v>1.292</v>
      </c>
      <c r="L121" s="9">
        <v>1.3086201734739784</v>
      </c>
      <c r="M121" s="9">
        <v>1.327</v>
      </c>
    </row>
    <row r="122" spans="1:13" x14ac:dyDescent="0.25">
      <c r="A122" s="25" t="s">
        <v>70</v>
      </c>
      <c r="B122" s="9">
        <v>1.6779999999999999</v>
      </c>
      <c r="C122" s="172">
        <v>1.6639999999999999</v>
      </c>
      <c r="D122" s="9">
        <v>1.6559999999999999</v>
      </c>
      <c r="E122" s="9">
        <v>1.6319999999999999</v>
      </c>
      <c r="F122" s="172">
        <v>1.6302468788504429</v>
      </c>
      <c r="G122" s="9">
        <v>1.613</v>
      </c>
      <c r="H122" s="9">
        <v>1.6240000000000001</v>
      </c>
      <c r="I122" s="9">
        <v>1.623</v>
      </c>
      <c r="J122" s="9">
        <v>1.6259999999999999</v>
      </c>
      <c r="K122" s="9">
        <v>1.6379999999999999</v>
      </c>
      <c r="L122" s="9">
        <v>1.6597632922169956</v>
      </c>
      <c r="M122" s="9">
        <v>1.6819999999999999</v>
      </c>
    </row>
    <row r="123" spans="1:13" x14ac:dyDescent="0.25">
      <c r="A123" s="27" t="s">
        <v>13</v>
      </c>
      <c r="B123" s="171">
        <v>0.82299999999999995</v>
      </c>
      <c r="C123" s="171">
        <v>0.79928288777734802</v>
      </c>
      <c r="D123" s="171">
        <v>0.78500000000000003</v>
      </c>
      <c r="E123" s="171">
        <v>0.79600000000000004</v>
      </c>
      <c r="F123" s="171">
        <v>0.77399377845249762</v>
      </c>
      <c r="G123" s="171">
        <v>0.748</v>
      </c>
      <c r="H123" s="171">
        <v>0.73799999999999999</v>
      </c>
      <c r="I123" s="171">
        <v>0.75</v>
      </c>
      <c r="J123" s="171">
        <v>0.76200000000000001</v>
      </c>
      <c r="K123" s="171">
        <v>0.752</v>
      </c>
      <c r="L123" s="171">
        <v>0.76699004342976818</v>
      </c>
      <c r="M123" s="171">
        <v>0.78</v>
      </c>
    </row>
    <row r="124" spans="1:13" x14ac:dyDescent="0.25">
      <c r="A124" s="27"/>
    </row>
    <row r="125" spans="1:13" x14ac:dyDescent="0.25">
      <c r="A125" s="3"/>
      <c r="E125" s="109"/>
    </row>
    <row r="126" spans="1:13" ht="15.75" thickBot="1" x14ac:dyDescent="0.3">
      <c r="A126" s="3"/>
      <c r="B126" s="290" t="s">
        <v>668</v>
      </c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</row>
    <row r="127" spans="1:13" x14ac:dyDescent="0.25">
      <c r="A127" s="3"/>
      <c r="B127" s="186">
        <v>41275</v>
      </c>
      <c r="C127" s="187">
        <v>41316</v>
      </c>
      <c r="D127" s="187">
        <v>41344</v>
      </c>
      <c r="E127" s="187">
        <v>41375</v>
      </c>
      <c r="F127" s="187">
        <v>41405</v>
      </c>
      <c r="G127" s="187">
        <v>41436</v>
      </c>
      <c r="H127" s="187">
        <v>41466</v>
      </c>
      <c r="I127" s="187">
        <v>41497</v>
      </c>
      <c r="J127" s="187">
        <v>41528</v>
      </c>
      <c r="K127" s="187">
        <v>41558</v>
      </c>
      <c r="L127" s="187">
        <v>41589</v>
      </c>
      <c r="M127" s="188">
        <v>41619</v>
      </c>
    </row>
    <row r="128" spans="1:13" x14ac:dyDescent="0.25">
      <c r="A128" s="3" t="s">
        <v>33</v>
      </c>
      <c r="B128" s="154">
        <v>9919</v>
      </c>
      <c r="C128" s="154">
        <v>12001</v>
      </c>
      <c r="D128" s="205">
        <v>10908</v>
      </c>
      <c r="E128" s="154">
        <v>10096</v>
      </c>
      <c r="F128" s="154">
        <v>12872</v>
      </c>
      <c r="G128" s="205">
        <v>14599</v>
      </c>
      <c r="H128" s="154">
        <v>9236</v>
      </c>
      <c r="I128" s="154">
        <v>10402</v>
      </c>
      <c r="J128" s="154">
        <v>11034</v>
      </c>
      <c r="K128" s="154">
        <v>9503</v>
      </c>
      <c r="L128" s="154">
        <v>10481</v>
      </c>
      <c r="M128" s="154">
        <v>9243</v>
      </c>
    </row>
    <row r="129" spans="1:13" x14ac:dyDescent="0.25">
      <c r="A129" s="3" t="s">
        <v>34</v>
      </c>
      <c r="B129" s="154">
        <v>884</v>
      </c>
      <c r="C129" s="154">
        <v>941</v>
      </c>
      <c r="D129" s="205">
        <v>834</v>
      </c>
      <c r="E129" s="154">
        <v>749</v>
      </c>
      <c r="F129" s="154">
        <v>1180</v>
      </c>
      <c r="G129" s="205">
        <v>1508</v>
      </c>
      <c r="H129" s="154">
        <v>1025</v>
      </c>
      <c r="I129" s="154">
        <v>1195</v>
      </c>
      <c r="J129" s="154">
        <v>1312</v>
      </c>
      <c r="K129" s="154">
        <v>966</v>
      </c>
      <c r="L129" s="154">
        <v>966</v>
      </c>
      <c r="M129" s="154">
        <v>938</v>
      </c>
    </row>
    <row r="130" spans="1:13" x14ac:dyDescent="0.25">
      <c r="A130" s="3" t="s">
        <v>19</v>
      </c>
      <c r="B130" s="154">
        <v>232</v>
      </c>
      <c r="C130" s="154">
        <v>339</v>
      </c>
      <c r="D130" s="205">
        <v>259</v>
      </c>
      <c r="E130" s="154">
        <v>239</v>
      </c>
      <c r="F130" s="154">
        <v>264</v>
      </c>
      <c r="G130" s="205">
        <v>420</v>
      </c>
      <c r="H130" s="154">
        <v>271</v>
      </c>
      <c r="I130" s="154">
        <v>319</v>
      </c>
      <c r="J130" s="154">
        <v>357</v>
      </c>
      <c r="K130" s="154">
        <v>254</v>
      </c>
      <c r="L130" s="154">
        <v>278</v>
      </c>
      <c r="M130" s="154">
        <v>308</v>
      </c>
    </row>
    <row r="131" spans="1:13" x14ac:dyDescent="0.25">
      <c r="A131" s="26" t="s">
        <v>35</v>
      </c>
      <c r="B131" s="201">
        <v>11035</v>
      </c>
      <c r="C131" s="201">
        <v>13281</v>
      </c>
      <c r="D131" s="170">
        <v>12002</v>
      </c>
      <c r="E131" s="201">
        <v>11085</v>
      </c>
      <c r="F131" s="201">
        <v>14316</v>
      </c>
      <c r="G131" s="170">
        <v>16527</v>
      </c>
      <c r="H131" s="201">
        <v>10532</v>
      </c>
      <c r="I131" s="201">
        <v>11915</v>
      </c>
      <c r="J131" s="201">
        <v>12703</v>
      </c>
      <c r="K131" s="201">
        <v>10723</v>
      </c>
      <c r="L131" s="201">
        <v>11724</v>
      </c>
      <c r="M131" s="201">
        <v>10489</v>
      </c>
    </row>
    <row r="132" spans="1:13" x14ac:dyDescent="0.25">
      <c r="A132" s="3" t="s">
        <v>10</v>
      </c>
      <c r="B132" s="154">
        <v>394</v>
      </c>
      <c r="C132" s="154">
        <v>398</v>
      </c>
      <c r="D132" s="205">
        <v>455</v>
      </c>
      <c r="E132" s="154">
        <v>481</v>
      </c>
      <c r="F132" s="154">
        <v>391</v>
      </c>
      <c r="G132" s="205">
        <v>406</v>
      </c>
      <c r="H132" s="154">
        <v>331</v>
      </c>
      <c r="I132" s="154">
        <v>303</v>
      </c>
      <c r="J132" s="154">
        <v>364</v>
      </c>
      <c r="K132" s="154">
        <v>374</v>
      </c>
      <c r="L132" s="154">
        <v>355</v>
      </c>
      <c r="M132" s="154">
        <v>384</v>
      </c>
    </row>
    <row r="133" spans="1:13" x14ac:dyDescent="0.25">
      <c r="A133" s="27" t="s">
        <v>32</v>
      </c>
      <c r="B133" s="201">
        <v>11429</v>
      </c>
      <c r="C133" s="201">
        <v>13678</v>
      </c>
      <c r="D133" s="170">
        <v>12458</v>
      </c>
      <c r="E133" s="170">
        <v>11566</v>
      </c>
      <c r="F133" s="170">
        <v>14707</v>
      </c>
      <c r="G133" s="170">
        <v>16933</v>
      </c>
      <c r="H133" s="170">
        <v>10863</v>
      </c>
      <c r="I133" s="170">
        <v>12218</v>
      </c>
      <c r="J133" s="170">
        <v>13067</v>
      </c>
      <c r="K133" s="170">
        <v>11097</v>
      </c>
      <c r="L133" s="170">
        <v>12079</v>
      </c>
      <c r="M133" s="170">
        <v>10873</v>
      </c>
    </row>
    <row r="134" spans="1:13" x14ac:dyDescent="0.25">
      <c r="A134" s="27"/>
      <c r="B134" s="178"/>
      <c r="C134" s="178"/>
      <c r="D134" s="178"/>
      <c r="E134" s="178"/>
      <c r="F134" s="178"/>
      <c r="G134" s="178"/>
      <c r="H134" s="178"/>
      <c r="I134" s="202"/>
      <c r="J134" s="178"/>
      <c r="K134" s="178"/>
      <c r="L134" s="178"/>
      <c r="M134" s="178"/>
    </row>
    <row r="135" spans="1:13" ht="15.75" thickBot="1" x14ac:dyDescent="0.3">
      <c r="A135" s="3"/>
      <c r="B135" s="290" t="s">
        <v>669</v>
      </c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</row>
    <row r="136" spans="1:13" x14ac:dyDescent="0.25">
      <c r="A136" s="3"/>
      <c r="B136" s="186">
        <v>41275</v>
      </c>
      <c r="C136" s="187">
        <v>41316</v>
      </c>
      <c r="D136" s="187">
        <v>41344</v>
      </c>
      <c r="E136" s="187">
        <v>41375</v>
      </c>
      <c r="F136" s="187">
        <v>41405</v>
      </c>
      <c r="G136" s="187">
        <v>41436</v>
      </c>
      <c r="H136" s="187">
        <v>41466</v>
      </c>
      <c r="I136" s="187">
        <v>41497</v>
      </c>
      <c r="J136" s="187">
        <v>41528</v>
      </c>
      <c r="K136" s="187">
        <v>41558</v>
      </c>
      <c r="L136" s="187">
        <v>41589</v>
      </c>
      <c r="M136" s="188">
        <v>41619</v>
      </c>
    </row>
    <row r="137" spans="1:13" x14ac:dyDescent="0.25">
      <c r="A137" s="3" t="s">
        <v>31</v>
      </c>
      <c r="B137" s="9">
        <v>0.76300000000000001</v>
      </c>
      <c r="C137" s="172">
        <v>0.7421215368838</v>
      </c>
      <c r="D137" s="9">
        <v>0.73</v>
      </c>
      <c r="E137" s="9">
        <v>0.747</v>
      </c>
      <c r="F137" s="172">
        <v>0.73074933866376368</v>
      </c>
      <c r="G137" s="9">
        <v>0.71</v>
      </c>
      <c r="H137" s="9">
        <v>0.70199999999999996</v>
      </c>
      <c r="I137" s="9">
        <v>0.71299999999999997</v>
      </c>
      <c r="J137" s="9">
        <v>0.72299999999999998</v>
      </c>
      <c r="K137" s="9">
        <v>0.71399999999999997</v>
      </c>
      <c r="L137" s="9">
        <v>0.72755347167054729</v>
      </c>
      <c r="M137" s="215"/>
    </row>
    <row r="138" spans="1:13" x14ac:dyDescent="0.25">
      <c r="A138" s="3" t="s">
        <v>10</v>
      </c>
      <c r="B138" s="9">
        <v>2.585</v>
      </c>
      <c r="C138" s="172">
        <v>2.5565707896951722</v>
      </c>
      <c r="D138" s="9">
        <v>2.36</v>
      </c>
      <c r="E138" s="9">
        <v>2.13</v>
      </c>
      <c r="F138" s="172">
        <v>1.9948964676289473</v>
      </c>
      <c r="G138" s="9">
        <v>1.9690000000000001</v>
      </c>
      <c r="H138" s="9">
        <v>2.044</v>
      </c>
      <c r="I138" s="9">
        <v>2.11</v>
      </c>
      <c r="J138" s="9">
        <v>2.15</v>
      </c>
      <c r="K138" s="9">
        <v>2.0459999999999998</v>
      </c>
      <c r="L138" s="9">
        <v>2.0286763107587822</v>
      </c>
      <c r="M138" s="215"/>
    </row>
    <row r="139" spans="1:13" x14ac:dyDescent="0.25">
      <c r="A139" s="27" t="s">
        <v>32</v>
      </c>
      <c r="B139" s="171">
        <v>0.82299999999999995</v>
      </c>
      <c r="C139" s="171">
        <v>0.7992836376761866</v>
      </c>
      <c r="D139" s="171">
        <v>0.78500000000000003</v>
      </c>
      <c r="E139" s="171">
        <v>0.79600000000000004</v>
      </c>
      <c r="F139" s="171">
        <v>0.7739938776400308</v>
      </c>
      <c r="G139" s="171">
        <v>0.748</v>
      </c>
      <c r="H139" s="171">
        <v>0.73799999999999999</v>
      </c>
      <c r="I139" s="171">
        <v>0.75</v>
      </c>
      <c r="J139" s="171">
        <v>0.76200000000000001</v>
      </c>
      <c r="K139" s="171">
        <v>0.752</v>
      </c>
      <c r="L139" s="171">
        <v>0.76699004342976829</v>
      </c>
      <c r="M139" s="171">
        <v>0.78</v>
      </c>
    </row>
    <row r="140" spans="1:13" ht="30" customHeight="1" x14ac:dyDescent="0.25">
      <c r="A140" s="288" t="s">
        <v>674</v>
      </c>
      <c r="B140" s="288"/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</row>
    <row r="143" spans="1:13" ht="24.75" customHeight="1" x14ac:dyDescent="0.25">
      <c r="A143" s="179">
        <v>2012</v>
      </c>
      <c r="B143" s="289" t="s">
        <v>664</v>
      </c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</row>
    <row r="144" spans="1:13" ht="15" customHeight="1" x14ac:dyDescent="0.25">
      <c r="A144" s="8" t="s">
        <v>72</v>
      </c>
      <c r="B144" s="92">
        <v>20</v>
      </c>
      <c r="C144" s="92">
        <v>20</v>
      </c>
      <c r="D144" s="92">
        <v>22</v>
      </c>
      <c r="E144" s="92">
        <v>21</v>
      </c>
      <c r="F144" s="92">
        <v>22</v>
      </c>
      <c r="G144" s="92">
        <v>21</v>
      </c>
      <c r="H144" s="92">
        <v>21</v>
      </c>
      <c r="I144" s="92">
        <v>23</v>
      </c>
      <c r="J144" s="92">
        <v>19</v>
      </c>
      <c r="K144" s="92">
        <v>23</v>
      </c>
      <c r="L144" s="92">
        <v>21</v>
      </c>
      <c r="M144" s="92">
        <v>20</v>
      </c>
    </row>
    <row r="145" spans="1:15" ht="15" customHeight="1" thickBot="1" x14ac:dyDescent="0.3">
      <c r="A145" s="3"/>
      <c r="B145" s="290" t="s">
        <v>665</v>
      </c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</row>
    <row r="146" spans="1:15" ht="15" customHeight="1" x14ac:dyDescent="0.25">
      <c r="A146" s="3"/>
      <c r="B146" s="186">
        <v>40909</v>
      </c>
      <c r="C146" s="187">
        <v>40950</v>
      </c>
      <c r="D146" s="187">
        <v>40979</v>
      </c>
      <c r="E146" s="187">
        <v>41010</v>
      </c>
      <c r="F146" s="187">
        <v>41040</v>
      </c>
      <c r="G146" s="187">
        <v>41071</v>
      </c>
      <c r="H146" s="187">
        <v>41101</v>
      </c>
      <c r="I146" s="187">
        <v>41132</v>
      </c>
      <c r="J146" s="187">
        <v>41163</v>
      </c>
      <c r="K146" s="187">
        <v>41193</v>
      </c>
      <c r="L146" s="187">
        <v>41224</v>
      </c>
      <c r="M146" s="188">
        <v>41254</v>
      </c>
    </row>
    <row r="147" spans="1:15" ht="15" customHeight="1" x14ac:dyDescent="0.25">
      <c r="A147" s="3" t="s">
        <v>0</v>
      </c>
      <c r="B147" s="154">
        <v>5202</v>
      </c>
      <c r="C147" s="154">
        <v>5991</v>
      </c>
      <c r="D147" s="154">
        <v>5643</v>
      </c>
      <c r="E147" s="154">
        <v>4351</v>
      </c>
      <c r="F147" s="154">
        <v>5959</v>
      </c>
      <c r="G147" s="154">
        <v>5059</v>
      </c>
      <c r="H147" s="154">
        <v>3886</v>
      </c>
      <c r="I147" s="154">
        <v>4700</v>
      </c>
      <c r="J147" s="154">
        <v>4983</v>
      </c>
      <c r="K147" s="154">
        <v>4050</v>
      </c>
      <c r="L147" s="154">
        <v>4574</v>
      </c>
      <c r="M147" s="154">
        <v>3642</v>
      </c>
    </row>
    <row r="148" spans="1:15" ht="15" customHeight="1" x14ac:dyDescent="0.25">
      <c r="A148" s="3" t="s">
        <v>1</v>
      </c>
      <c r="B148" s="154">
        <v>2227</v>
      </c>
      <c r="C148" s="154">
        <v>2201</v>
      </c>
      <c r="D148" s="154">
        <v>2710</v>
      </c>
      <c r="E148" s="154">
        <v>2350</v>
      </c>
      <c r="F148" s="154">
        <v>2948</v>
      </c>
      <c r="G148" s="154">
        <v>3458</v>
      </c>
      <c r="H148" s="154">
        <v>2486</v>
      </c>
      <c r="I148" s="154">
        <v>1981</v>
      </c>
      <c r="J148" s="154">
        <v>2783</v>
      </c>
      <c r="K148" s="154">
        <v>2263</v>
      </c>
      <c r="L148" s="154">
        <v>2685</v>
      </c>
      <c r="M148" s="154">
        <v>2682</v>
      </c>
    </row>
    <row r="149" spans="1:15" ht="15" customHeight="1" x14ac:dyDescent="0.25">
      <c r="A149" s="25" t="s">
        <v>71</v>
      </c>
      <c r="B149" s="154">
        <v>2024</v>
      </c>
      <c r="C149" s="154">
        <v>2143</v>
      </c>
      <c r="D149" s="154">
        <v>1714</v>
      </c>
      <c r="E149" s="154">
        <v>1613</v>
      </c>
      <c r="F149" s="154">
        <v>1813</v>
      </c>
      <c r="G149" s="154">
        <v>1788</v>
      </c>
      <c r="H149" s="154">
        <v>1540</v>
      </c>
      <c r="I149" s="154">
        <v>1570</v>
      </c>
      <c r="J149" s="154">
        <v>1669</v>
      </c>
      <c r="K149" s="154">
        <v>1608</v>
      </c>
      <c r="L149" s="154">
        <v>1505</v>
      </c>
      <c r="M149" s="154">
        <v>1334</v>
      </c>
    </row>
    <row r="150" spans="1:15" ht="15" customHeight="1" x14ac:dyDescent="0.25">
      <c r="A150" s="3" t="s">
        <v>2</v>
      </c>
      <c r="B150" s="154">
        <v>744</v>
      </c>
      <c r="C150" s="154">
        <v>848</v>
      </c>
      <c r="D150" s="154">
        <v>936</v>
      </c>
      <c r="E150" s="154">
        <v>759</v>
      </c>
      <c r="F150" s="154">
        <v>947</v>
      </c>
      <c r="G150" s="154">
        <v>1054</v>
      </c>
      <c r="H150" s="154">
        <v>801</v>
      </c>
      <c r="I150" s="154">
        <v>731</v>
      </c>
      <c r="J150" s="154">
        <v>1035</v>
      </c>
      <c r="K150" s="154">
        <v>709</v>
      </c>
      <c r="L150" s="154">
        <v>775</v>
      </c>
      <c r="M150" s="154">
        <v>826</v>
      </c>
    </row>
    <row r="151" spans="1:15" ht="15" customHeight="1" x14ac:dyDescent="0.25">
      <c r="A151" s="3" t="s">
        <v>3</v>
      </c>
      <c r="B151" s="154">
        <v>1056</v>
      </c>
      <c r="C151" s="154">
        <v>1191</v>
      </c>
      <c r="D151" s="154">
        <v>1118</v>
      </c>
      <c r="E151" s="154">
        <v>1293</v>
      </c>
      <c r="F151" s="154">
        <v>1175</v>
      </c>
      <c r="G151" s="154">
        <v>1407</v>
      </c>
      <c r="H151" s="154">
        <v>1384</v>
      </c>
      <c r="I151" s="154">
        <v>1047</v>
      </c>
      <c r="J151" s="154">
        <v>1084</v>
      </c>
      <c r="K151" s="154">
        <v>973</v>
      </c>
      <c r="L151" s="154">
        <v>1091</v>
      </c>
      <c r="M151" s="211">
        <v>878</v>
      </c>
    </row>
    <row r="152" spans="1:15" ht="15" customHeight="1" x14ac:dyDescent="0.25">
      <c r="A152" s="25" t="s">
        <v>70</v>
      </c>
      <c r="B152" s="154">
        <v>365</v>
      </c>
      <c r="C152" s="154">
        <v>395</v>
      </c>
      <c r="D152" s="154">
        <v>395</v>
      </c>
      <c r="E152" s="154">
        <v>329</v>
      </c>
      <c r="F152" s="154">
        <v>404</v>
      </c>
      <c r="G152" s="154">
        <v>381</v>
      </c>
      <c r="H152" s="154">
        <v>324</v>
      </c>
      <c r="I152" s="154">
        <v>290</v>
      </c>
      <c r="J152" s="154">
        <v>374</v>
      </c>
      <c r="K152" s="154">
        <v>275</v>
      </c>
      <c r="L152" s="154">
        <v>415</v>
      </c>
      <c r="M152" s="154">
        <v>284</v>
      </c>
      <c r="O152" s="109"/>
    </row>
    <row r="153" spans="1:15" ht="15" customHeight="1" x14ac:dyDescent="0.25">
      <c r="A153" s="26" t="s">
        <v>13</v>
      </c>
      <c r="B153" s="201">
        <v>11619</v>
      </c>
      <c r="C153" s="201">
        <v>12768</v>
      </c>
      <c r="D153" s="201">
        <v>12516</v>
      </c>
      <c r="E153" s="201">
        <v>10694</v>
      </c>
      <c r="F153" s="201">
        <v>13245</v>
      </c>
      <c r="G153" s="201">
        <v>13147</v>
      </c>
      <c r="H153" s="201">
        <v>10421</v>
      </c>
      <c r="I153" s="201">
        <v>10320</v>
      </c>
      <c r="J153" s="201">
        <v>11928</v>
      </c>
      <c r="K153" s="201">
        <v>9878</v>
      </c>
      <c r="L153" s="201">
        <v>11045</v>
      </c>
      <c r="M153" s="201">
        <v>9645</v>
      </c>
    </row>
    <row r="154" spans="1:15" ht="15" customHeight="1" x14ac:dyDescent="0.25">
      <c r="A154" s="26"/>
    </row>
    <row r="155" spans="1:15" ht="15" customHeight="1" x14ac:dyDescent="0.25">
      <c r="A155" s="26"/>
    </row>
    <row r="156" spans="1:15" ht="15" customHeight="1" thickBot="1" x14ac:dyDescent="0.3">
      <c r="A156" s="3"/>
      <c r="B156" s="290" t="s">
        <v>666</v>
      </c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</row>
    <row r="157" spans="1:15" ht="15" customHeight="1" x14ac:dyDescent="0.25">
      <c r="A157" s="3"/>
      <c r="B157" s="186">
        <v>40909</v>
      </c>
      <c r="C157" s="187">
        <v>40950</v>
      </c>
      <c r="D157" s="187">
        <v>40979</v>
      </c>
      <c r="E157" s="187">
        <v>41010</v>
      </c>
      <c r="F157" s="187">
        <v>41040</v>
      </c>
      <c r="G157" s="187">
        <v>41071</v>
      </c>
      <c r="H157" s="187">
        <v>41101</v>
      </c>
      <c r="I157" s="187">
        <v>41132</v>
      </c>
      <c r="J157" s="187">
        <v>41163</v>
      </c>
      <c r="K157" s="187">
        <v>41193</v>
      </c>
      <c r="L157" s="187">
        <v>41224</v>
      </c>
      <c r="M157" s="188">
        <v>41254</v>
      </c>
    </row>
    <row r="158" spans="1:15" ht="15" customHeight="1" x14ac:dyDescent="0.25">
      <c r="A158" s="3" t="s">
        <v>0</v>
      </c>
      <c r="B158" s="154">
        <v>4858</v>
      </c>
      <c r="C158" s="154">
        <v>4888</v>
      </c>
      <c r="D158" s="154">
        <v>5613</v>
      </c>
      <c r="E158" s="154">
        <v>5323</v>
      </c>
      <c r="F158" s="154">
        <v>5333</v>
      </c>
      <c r="G158" s="154">
        <v>5136</v>
      </c>
      <c r="H158" s="154">
        <v>4984</v>
      </c>
      <c r="I158" s="154">
        <v>4553</v>
      </c>
      <c r="J158" s="154">
        <v>4514</v>
      </c>
      <c r="K158" s="154">
        <v>4552</v>
      </c>
      <c r="L158" s="154">
        <v>4506</v>
      </c>
      <c r="M158" s="154">
        <v>4094</v>
      </c>
    </row>
    <row r="159" spans="1:15" ht="15" customHeight="1" x14ac:dyDescent="0.25">
      <c r="A159" s="3" t="s">
        <v>1</v>
      </c>
      <c r="B159" s="154">
        <v>2751</v>
      </c>
      <c r="C159" s="154">
        <v>2419</v>
      </c>
      <c r="D159" s="154">
        <v>2390</v>
      </c>
      <c r="E159" s="154">
        <v>2428</v>
      </c>
      <c r="F159" s="154">
        <v>2674</v>
      </c>
      <c r="G159" s="154">
        <v>2919</v>
      </c>
      <c r="H159" s="154">
        <v>2963</v>
      </c>
      <c r="I159" s="154">
        <v>2621</v>
      </c>
      <c r="J159" s="154">
        <v>2391</v>
      </c>
      <c r="K159" s="154">
        <v>2315</v>
      </c>
      <c r="L159" s="154">
        <v>2560</v>
      </c>
      <c r="M159" s="154">
        <v>2532</v>
      </c>
    </row>
    <row r="160" spans="1:15" ht="15" customHeight="1" x14ac:dyDescent="0.25">
      <c r="A160" s="25" t="s">
        <v>71</v>
      </c>
      <c r="B160" s="154">
        <v>1749</v>
      </c>
      <c r="C160" s="154">
        <v>1854</v>
      </c>
      <c r="D160" s="154">
        <v>1952</v>
      </c>
      <c r="E160" s="154">
        <v>1816</v>
      </c>
      <c r="F160" s="154">
        <v>1715</v>
      </c>
      <c r="G160" s="154">
        <v>1741</v>
      </c>
      <c r="H160" s="154">
        <v>1716</v>
      </c>
      <c r="I160" s="154">
        <v>1631</v>
      </c>
      <c r="J160" s="154">
        <v>1590</v>
      </c>
      <c r="K160" s="154">
        <v>1613</v>
      </c>
      <c r="L160" s="154">
        <v>1593</v>
      </c>
      <c r="M160" s="154">
        <v>1489</v>
      </c>
    </row>
    <row r="161" spans="1:14" ht="15" customHeight="1" x14ac:dyDescent="0.25">
      <c r="A161" s="3" t="s">
        <v>2</v>
      </c>
      <c r="B161" s="154">
        <v>760</v>
      </c>
      <c r="C161" s="154">
        <v>771</v>
      </c>
      <c r="D161" s="154">
        <v>846</v>
      </c>
      <c r="E161" s="154">
        <v>849</v>
      </c>
      <c r="F161" s="154">
        <v>882</v>
      </c>
      <c r="G161" s="154">
        <v>920</v>
      </c>
      <c r="H161" s="154">
        <v>934</v>
      </c>
      <c r="I161" s="154">
        <v>858</v>
      </c>
      <c r="J161" s="154">
        <v>846</v>
      </c>
      <c r="K161" s="154">
        <v>812</v>
      </c>
      <c r="L161" s="154">
        <v>829</v>
      </c>
      <c r="M161" s="154">
        <v>767</v>
      </c>
    </row>
    <row r="162" spans="1:14" ht="15" customHeight="1" x14ac:dyDescent="0.25">
      <c r="A162" s="3" t="s">
        <v>3</v>
      </c>
      <c r="B162" s="154">
        <v>995</v>
      </c>
      <c r="C162" s="154">
        <v>1019</v>
      </c>
      <c r="D162" s="154">
        <v>1122</v>
      </c>
      <c r="E162" s="154">
        <v>1200</v>
      </c>
      <c r="F162" s="154">
        <v>1194</v>
      </c>
      <c r="G162" s="154">
        <v>1288</v>
      </c>
      <c r="H162" s="154">
        <v>1319</v>
      </c>
      <c r="I162" s="154">
        <v>1272</v>
      </c>
      <c r="J162" s="154">
        <v>1171</v>
      </c>
      <c r="K162" s="154">
        <v>1032</v>
      </c>
      <c r="L162" s="154">
        <v>1045</v>
      </c>
      <c r="M162" s="211">
        <v>982</v>
      </c>
    </row>
    <row r="163" spans="1:14" ht="15" customHeight="1" x14ac:dyDescent="0.25">
      <c r="A163" s="25" t="s">
        <v>70</v>
      </c>
      <c r="B163" s="154">
        <v>335</v>
      </c>
      <c r="C163" s="154">
        <v>342</v>
      </c>
      <c r="D163" s="154">
        <v>385</v>
      </c>
      <c r="E163" s="154">
        <v>373</v>
      </c>
      <c r="F163" s="154">
        <v>377</v>
      </c>
      <c r="G163" s="154">
        <v>372</v>
      </c>
      <c r="H163" s="154">
        <v>370</v>
      </c>
      <c r="I163" s="154">
        <v>330</v>
      </c>
      <c r="J163" s="154">
        <v>327</v>
      </c>
      <c r="K163" s="154">
        <v>309</v>
      </c>
      <c r="L163" s="154">
        <v>352</v>
      </c>
      <c r="M163" s="154">
        <v>324</v>
      </c>
    </row>
    <row r="164" spans="1:14" ht="15" customHeight="1" x14ac:dyDescent="0.25">
      <c r="A164" s="26" t="s">
        <v>13</v>
      </c>
      <c r="B164" s="201">
        <v>11449</v>
      </c>
      <c r="C164" s="201">
        <v>11294</v>
      </c>
      <c r="D164" s="170">
        <v>12308</v>
      </c>
      <c r="E164" s="170">
        <v>11989</v>
      </c>
      <c r="F164" s="170">
        <v>12174</v>
      </c>
      <c r="G164" s="170">
        <v>12376</v>
      </c>
      <c r="H164" s="170">
        <v>12286</v>
      </c>
      <c r="I164" s="170">
        <v>11266</v>
      </c>
      <c r="J164" s="170">
        <v>10839</v>
      </c>
      <c r="K164" s="170">
        <v>10634</v>
      </c>
      <c r="L164" s="170">
        <v>10885</v>
      </c>
      <c r="M164" s="201">
        <v>10188</v>
      </c>
    </row>
    <row r="165" spans="1:14" ht="15" customHeight="1" x14ac:dyDescent="0.25">
      <c r="A165" s="26"/>
    </row>
    <row r="166" spans="1:14" ht="15" customHeight="1" x14ac:dyDescent="0.25">
      <c r="A166" s="3"/>
    </row>
    <row r="167" spans="1:14" ht="15" customHeight="1" thickBot="1" x14ac:dyDescent="0.3">
      <c r="A167" s="3"/>
      <c r="B167" s="290" t="s">
        <v>667</v>
      </c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</row>
    <row r="168" spans="1:14" ht="15" customHeight="1" x14ac:dyDescent="0.25">
      <c r="A168" s="3"/>
      <c r="B168" s="186">
        <v>40909</v>
      </c>
      <c r="C168" s="187">
        <v>40950</v>
      </c>
      <c r="D168" s="187">
        <v>40979</v>
      </c>
      <c r="E168" s="187">
        <v>41010</v>
      </c>
      <c r="F168" s="187">
        <v>41040</v>
      </c>
      <c r="G168" s="187">
        <v>41071</v>
      </c>
      <c r="H168" s="187">
        <v>41101</v>
      </c>
      <c r="I168" s="187">
        <v>41132</v>
      </c>
      <c r="J168" s="187">
        <v>41163</v>
      </c>
      <c r="K168" s="187">
        <v>41193</v>
      </c>
      <c r="L168" s="187">
        <v>41224</v>
      </c>
      <c r="M168" s="188">
        <v>41254</v>
      </c>
    </row>
    <row r="169" spans="1:14" ht="15" customHeight="1" x14ac:dyDescent="0.25">
      <c r="A169" s="3" t="s">
        <v>0</v>
      </c>
      <c r="B169" s="9">
        <v>0.48099999999999998</v>
      </c>
      <c r="C169" s="9">
        <v>0.48</v>
      </c>
      <c r="D169" s="9">
        <v>0.47499999999999998</v>
      </c>
      <c r="E169" s="9">
        <v>0.48399999999999999</v>
      </c>
      <c r="F169" s="9">
        <v>0.48599999999999999</v>
      </c>
      <c r="G169" s="9">
        <v>0.48499999999999999</v>
      </c>
      <c r="H169" s="9">
        <v>0.47699999999999998</v>
      </c>
      <c r="I169" s="9">
        <v>0.47799999999999998</v>
      </c>
      <c r="J169" s="9">
        <v>0.48099999999999998</v>
      </c>
      <c r="K169" s="9">
        <v>0.48299999999999998</v>
      </c>
      <c r="L169" s="9">
        <v>0.49</v>
      </c>
      <c r="M169" s="9">
        <v>0.49399999999999999</v>
      </c>
      <c r="N169" s="207"/>
    </row>
    <row r="170" spans="1:14" ht="15" customHeight="1" x14ac:dyDescent="0.25">
      <c r="A170" s="3" t="s">
        <v>1</v>
      </c>
      <c r="B170" s="9">
        <v>0.69699999999999995</v>
      </c>
      <c r="C170" s="9">
        <v>0.69099999999999995</v>
      </c>
      <c r="D170" s="9">
        <v>0.69199999999999995</v>
      </c>
      <c r="E170" s="9">
        <v>0.69099999999999995</v>
      </c>
      <c r="F170" s="9">
        <v>0.68700000000000006</v>
      </c>
      <c r="G170" s="9">
        <v>0.67400000000000004</v>
      </c>
      <c r="H170" s="9">
        <v>0.67</v>
      </c>
      <c r="I170" s="9">
        <v>0.66700000000000004</v>
      </c>
      <c r="J170" s="9">
        <v>0.68500000000000005</v>
      </c>
      <c r="K170" s="9">
        <v>0.68500000000000005</v>
      </c>
      <c r="L170" s="9">
        <v>0.69199999999999995</v>
      </c>
      <c r="M170" s="9">
        <v>0.69699999999999995</v>
      </c>
      <c r="N170" s="207"/>
    </row>
    <row r="171" spans="1:14" ht="15" customHeight="1" x14ac:dyDescent="0.25">
      <c r="A171" s="25" t="s">
        <v>71</v>
      </c>
      <c r="B171" s="9">
        <v>1.5469999999999999</v>
      </c>
      <c r="C171" s="9">
        <v>1.544</v>
      </c>
      <c r="D171" s="9">
        <v>1.5169999999999999</v>
      </c>
      <c r="E171" s="9">
        <v>1.5069999999999999</v>
      </c>
      <c r="F171" s="9">
        <v>1.502</v>
      </c>
      <c r="G171" s="9">
        <v>1.496</v>
      </c>
      <c r="H171" s="9">
        <v>1.4770000000000001</v>
      </c>
      <c r="I171" s="9">
        <v>1.4610000000000001</v>
      </c>
      <c r="J171" s="9">
        <v>1.4730000000000001</v>
      </c>
      <c r="K171" s="9">
        <v>1.472</v>
      </c>
      <c r="L171" s="9">
        <v>1.488</v>
      </c>
      <c r="M171" s="9">
        <v>1.4870000000000001</v>
      </c>
      <c r="N171" s="207"/>
    </row>
    <row r="172" spans="1:14" ht="15" customHeight="1" x14ac:dyDescent="0.25">
      <c r="A172" s="3" t="s">
        <v>2</v>
      </c>
      <c r="B172" s="9">
        <v>0.84099999999999997</v>
      </c>
      <c r="C172" s="9">
        <v>0.83699999999999997</v>
      </c>
      <c r="D172" s="9">
        <v>0.84099999999999997</v>
      </c>
      <c r="E172" s="9">
        <v>0.83499999999999996</v>
      </c>
      <c r="F172" s="9">
        <v>0.82099999999999995</v>
      </c>
      <c r="G172" s="9">
        <v>0.80700000000000005</v>
      </c>
      <c r="H172" s="9">
        <v>0.79</v>
      </c>
      <c r="I172" s="9">
        <v>0.79300000000000004</v>
      </c>
      <c r="J172" s="9">
        <v>0.80800000000000005</v>
      </c>
      <c r="K172" s="9">
        <v>0.82099999999999995</v>
      </c>
      <c r="L172" s="9">
        <v>0.82</v>
      </c>
      <c r="M172" s="9">
        <v>0.83499999999999996</v>
      </c>
      <c r="N172" s="207"/>
    </row>
    <row r="173" spans="1:14" ht="15" customHeight="1" x14ac:dyDescent="0.25">
      <c r="A173" s="3" t="s">
        <v>3</v>
      </c>
      <c r="B173" s="9">
        <v>1.2230000000000001</v>
      </c>
      <c r="C173" s="9">
        <v>1.206</v>
      </c>
      <c r="D173" s="9">
        <v>1.216</v>
      </c>
      <c r="E173" s="9">
        <v>1.232</v>
      </c>
      <c r="F173" s="9">
        <v>1.2470000000000001</v>
      </c>
      <c r="G173" s="9">
        <v>1.264</v>
      </c>
      <c r="H173" s="9">
        <v>1.282</v>
      </c>
      <c r="I173" s="9">
        <v>1.294</v>
      </c>
      <c r="J173" s="9">
        <v>1.3009999999999999</v>
      </c>
      <c r="K173" s="9">
        <v>1.2909999999999999</v>
      </c>
      <c r="L173" s="9">
        <v>1.2929999999999999</v>
      </c>
      <c r="M173" s="9">
        <v>1.298</v>
      </c>
      <c r="N173" s="207"/>
    </row>
    <row r="174" spans="1:14" ht="15" customHeight="1" x14ac:dyDescent="0.25">
      <c r="A174" s="25" t="s">
        <v>70</v>
      </c>
      <c r="B174" s="9">
        <v>1.6970000000000001</v>
      </c>
      <c r="C174" s="9">
        <v>1.639</v>
      </c>
      <c r="D174" s="9">
        <v>1.647</v>
      </c>
      <c r="E174" s="9">
        <v>1.6479999999999999</v>
      </c>
      <c r="F174" s="9">
        <v>1.649</v>
      </c>
      <c r="G174" s="9">
        <v>1.649</v>
      </c>
      <c r="H174" s="9">
        <v>1.6439999999999999</v>
      </c>
      <c r="I174" s="9">
        <v>1.657</v>
      </c>
      <c r="J174" s="9">
        <v>1.6930000000000001</v>
      </c>
      <c r="K174" s="9">
        <v>1.7230000000000001</v>
      </c>
      <c r="L174" s="9">
        <v>1.7150000000000001</v>
      </c>
      <c r="M174" s="9">
        <v>1.7090000000000001</v>
      </c>
      <c r="N174" s="208"/>
    </row>
    <row r="175" spans="1:14" ht="15" customHeight="1" x14ac:dyDescent="0.25">
      <c r="A175" s="27" t="s">
        <v>13</v>
      </c>
      <c r="B175" s="171">
        <v>0.82</v>
      </c>
      <c r="C175" s="171">
        <v>0.82499999999999996</v>
      </c>
      <c r="D175" s="171">
        <v>0.81100000000000005</v>
      </c>
      <c r="E175" s="171">
        <v>0.81699999999999995</v>
      </c>
      <c r="F175" s="171">
        <v>0.80800000000000005</v>
      </c>
      <c r="G175" s="171">
        <v>0.81200000000000006</v>
      </c>
      <c r="H175" s="171">
        <v>0.80900000000000005</v>
      </c>
      <c r="I175" s="171">
        <v>0.81499999999999995</v>
      </c>
      <c r="J175" s="171">
        <v>0.82199999999999995</v>
      </c>
      <c r="K175" s="171">
        <v>0.81699999999999995</v>
      </c>
      <c r="L175" s="171">
        <v>0.82499999999999996</v>
      </c>
      <c r="M175" s="171">
        <v>0.83099999999999996</v>
      </c>
      <c r="N175" s="209"/>
    </row>
    <row r="176" spans="1:14" ht="15" customHeight="1" x14ac:dyDescent="0.25">
      <c r="A176" s="27"/>
    </row>
    <row r="177" spans="1:13" ht="15" customHeight="1" x14ac:dyDescent="0.25">
      <c r="A177" s="3"/>
      <c r="E177" s="109"/>
    </row>
    <row r="178" spans="1:13" ht="15" customHeight="1" thickBot="1" x14ac:dyDescent="0.3">
      <c r="A178" s="3"/>
      <c r="B178" s="290" t="s">
        <v>668</v>
      </c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</row>
    <row r="179" spans="1:13" ht="15" customHeight="1" x14ac:dyDescent="0.25">
      <c r="A179" s="3"/>
      <c r="B179" s="186">
        <v>40909</v>
      </c>
      <c r="C179" s="187">
        <v>40950</v>
      </c>
      <c r="D179" s="187">
        <v>40979</v>
      </c>
      <c r="E179" s="187">
        <v>41010</v>
      </c>
      <c r="F179" s="187">
        <v>41040</v>
      </c>
      <c r="G179" s="187">
        <v>41071</v>
      </c>
      <c r="H179" s="187">
        <v>41101</v>
      </c>
      <c r="I179" s="187">
        <v>41132</v>
      </c>
      <c r="J179" s="187">
        <v>41163</v>
      </c>
      <c r="K179" s="187">
        <v>41193</v>
      </c>
      <c r="L179" s="187">
        <v>41224</v>
      </c>
      <c r="M179" s="188">
        <v>41254</v>
      </c>
    </row>
    <row r="180" spans="1:13" ht="15" customHeight="1" x14ac:dyDescent="0.25">
      <c r="A180" s="3" t="s">
        <v>33</v>
      </c>
      <c r="B180" s="154">
        <v>9492</v>
      </c>
      <c r="C180" s="154">
        <v>10545</v>
      </c>
      <c r="D180" s="154">
        <v>10464</v>
      </c>
      <c r="E180" s="154">
        <v>9095</v>
      </c>
      <c r="F180" s="154">
        <v>11308</v>
      </c>
      <c r="G180" s="154">
        <v>11348</v>
      </c>
      <c r="H180" s="154">
        <v>8841</v>
      </c>
      <c r="I180" s="154">
        <v>8850</v>
      </c>
      <c r="J180" s="154">
        <v>10330</v>
      </c>
      <c r="K180" s="154">
        <v>8556</v>
      </c>
      <c r="L180" s="154">
        <v>9670</v>
      </c>
      <c r="M180" s="154">
        <v>8482</v>
      </c>
    </row>
    <row r="181" spans="1:13" ht="15" customHeight="1" x14ac:dyDescent="0.25">
      <c r="A181" s="3" t="s">
        <v>34</v>
      </c>
      <c r="B181" s="154">
        <v>1336</v>
      </c>
      <c r="C181" s="154">
        <v>1374</v>
      </c>
      <c r="D181" s="154">
        <v>1335</v>
      </c>
      <c r="E181" s="154">
        <v>969</v>
      </c>
      <c r="F181" s="154">
        <v>1224</v>
      </c>
      <c r="G181" s="154">
        <v>1128</v>
      </c>
      <c r="H181" s="154">
        <v>1051</v>
      </c>
      <c r="I181" s="154">
        <v>913</v>
      </c>
      <c r="J181" s="154">
        <v>980</v>
      </c>
      <c r="K181" s="154">
        <v>798</v>
      </c>
      <c r="L181" s="154">
        <v>795</v>
      </c>
      <c r="M181" s="154">
        <v>649</v>
      </c>
    </row>
    <row r="182" spans="1:13" ht="15" customHeight="1" x14ac:dyDescent="0.25">
      <c r="A182" s="3" t="s">
        <v>19</v>
      </c>
      <c r="B182" s="154">
        <v>208</v>
      </c>
      <c r="C182" s="154">
        <v>225</v>
      </c>
      <c r="D182" s="154">
        <v>252</v>
      </c>
      <c r="E182" s="154">
        <v>219</v>
      </c>
      <c r="F182" s="154">
        <v>225</v>
      </c>
      <c r="G182" s="154">
        <v>271</v>
      </c>
      <c r="H182" s="154">
        <v>198</v>
      </c>
      <c r="I182" s="154">
        <v>185</v>
      </c>
      <c r="J182" s="154">
        <v>248</v>
      </c>
      <c r="K182" s="154">
        <v>188</v>
      </c>
      <c r="L182" s="154">
        <v>229</v>
      </c>
      <c r="M182" s="154">
        <v>214</v>
      </c>
    </row>
    <row r="183" spans="1:13" ht="15" customHeight="1" x14ac:dyDescent="0.25">
      <c r="A183" s="26" t="s">
        <v>35</v>
      </c>
      <c r="B183" s="201">
        <v>11037</v>
      </c>
      <c r="C183" s="201">
        <v>12144</v>
      </c>
      <c r="D183" s="201">
        <v>12052</v>
      </c>
      <c r="E183" s="201">
        <v>10282</v>
      </c>
      <c r="F183" s="201">
        <v>12757</v>
      </c>
      <c r="G183" s="201">
        <v>12747</v>
      </c>
      <c r="H183" s="201">
        <v>10091</v>
      </c>
      <c r="I183" s="201">
        <v>9947</v>
      </c>
      <c r="J183" s="201">
        <v>11558</v>
      </c>
      <c r="K183" s="201">
        <v>9453</v>
      </c>
      <c r="L183" s="201">
        <v>10694</v>
      </c>
      <c r="M183" s="201">
        <v>9345</v>
      </c>
    </row>
    <row r="184" spans="1:13" ht="15" customHeight="1" x14ac:dyDescent="0.25">
      <c r="A184" s="3" t="s">
        <v>10</v>
      </c>
      <c r="B184" s="154">
        <v>582</v>
      </c>
      <c r="C184" s="154">
        <v>624</v>
      </c>
      <c r="D184" s="154">
        <v>464</v>
      </c>
      <c r="E184" s="154">
        <v>412</v>
      </c>
      <c r="F184" s="154">
        <v>489</v>
      </c>
      <c r="G184" s="154">
        <v>400</v>
      </c>
      <c r="H184" s="154">
        <v>330</v>
      </c>
      <c r="I184" s="154">
        <v>373</v>
      </c>
      <c r="J184" s="154">
        <v>370</v>
      </c>
      <c r="K184" s="154">
        <v>335</v>
      </c>
      <c r="L184" s="154">
        <v>351</v>
      </c>
      <c r="M184" s="154">
        <v>300</v>
      </c>
    </row>
    <row r="185" spans="1:13" ht="15" customHeight="1" x14ac:dyDescent="0.25">
      <c r="A185" s="27" t="s">
        <v>32</v>
      </c>
      <c r="B185" s="201">
        <v>11619</v>
      </c>
      <c r="C185" s="201">
        <v>12768</v>
      </c>
      <c r="D185" s="170">
        <v>12516</v>
      </c>
      <c r="E185" s="170">
        <v>10694</v>
      </c>
      <c r="F185" s="170">
        <v>13245</v>
      </c>
      <c r="G185" s="170">
        <v>13147</v>
      </c>
      <c r="H185" s="170">
        <v>10421</v>
      </c>
      <c r="I185" s="170">
        <v>10320</v>
      </c>
      <c r="J185" s="170">
        <v>11928</v>
      </c>
      <c r="K185" s="170">
        <v>9878</v>
      </c>
      <c r="L185" s="170">
        <v>11045</v>
      </c>
      <c r="M185" s="170">
        <v>9645</v>
      </c>
    </row>
    <row r="186" spans="1:13" ht="15" customHeight="1" x14ac:dyDescent="0.25">
      <c r="A186" s="27"/>
      <c r="B186" s="178"/>
      <c r="C186" s="178"/>
      <c r="D186" s="178"/>
      <c r="E186" s="178"/>
      <c r="F186" s="178"/>
      <c r="G186" s="178"/>
      <c r="H186" s="178"/>
      <c r="I186" s="202"/>
      <c r="J186" s="178"/>
      <c r="K186" s="178"/>
      <c r="L186" s="178"/>
      <c r="M186" s="178"/>
    </row>
    <row r="187" spans="1:13" ht="15" customHeight="1" thickBot="1" x14ac:dyDescent="0.3">
      <c r="A187" s="3"/>
      <c r="B187" s="290" t="s">
        <v>669</v>
      </c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</row>
    <row r="188" spans="1:13" ht="15" customHeight="1" x14ac:dyDescent="0.25">
      <c r="A188" s="3"/>
      <c r="B188" s="186">
        <v>40909</v>
      </c>
      <c r="C188" s="187">
        <v>40950</v>
      </c>
      <c r="D188" s="187">
        <v>40979</v>
      </c>
      <c r="E188" s="187">
        <v>41010</v>
      </c>
      <c r="F188" s="187">
        <v>41040</v>
      </c>
      <c r="G188" s="187">
        <v>41071</v>
      </c>
      <c r="H188" s="187">
        <v>41101</v>
      </c>
      <c r="I188" s="187">
        <v>41132</v>
      </c>
      <c r="J188" s="187">
        <v>41163</v>
      </c>
      <c r="K188" s="187">
        <v>41193</v>
      </c>
      <c r="L188" s="187">
        <v>41224</v>
      </c>
      <c r="M188" s="188">
        <v>41254</v>
      </c>
    </row>
    <row r="189" spans="1:13" ht="15" customHeight="1" x14ac:dyDescent="0.25">
      <c r="A189" s="3" t="s">
        <v>31</v>
      </c>
      <c r="B189" s="9">
        <v>0.75</v>
      </c>
      <c r="C189" s="9">
        <v>0.746</v>
      </c>
      <c r="D189" s="9">
        <v>0.73699999999999999</v>
      </c>
      <c r="E189" s="9">
        <v>0.749</v>
      </c>
      <c r="F189" s="9">
        <v>0.747</v>
      </c>
      <c r="G189" s="9">
        <v>0.75</v>
      </c>
      <c r="H189" s="9">
        <v>0.747</v>
      </c>
      <c r="I189" s="9">
        <v>0.753</v>
      </c>
      <c r="J189" s="9">
        <v>0.75700000000000001</v>
      </c>
      <c r="K189" s="9">
        <v>0.752</v>
      </c>
      <c r="L189" s="9">
        <v>0.76200000000000001</v>
      </c>
      <c r="M189" s="9">
        <v>0.77100000000000002</v>
      </c>
    </row>
    <row r="190" spans="1:13" ht="15" customHeight="1" x14ac:dyDescent="0.25">
      <c r="A190" s="3" t="s">
        <v>10</v>
      </c>
      <c r="B190" s="9">
        <v>2.33</v>
      </c>
      <c r="C190" s="9">
        <v>2.4239999999999999</v>
      </c>
      <c r="D190" s="9">
        <v>2.3879999999999999</v>
      </c>
      <c r="E190" s="9">
        <v>2.3809999999999998</v>
      </c>
      <c r="F190" s="9">
        <v>2.3940000000000001</v>
      </c>
      <c r="G190" s="9">
        <v>2.5099999999999998</v>
      </c>
      <c r="H190" s="9">
        <v>2.6059999999999999</v>
      </c>
      <c r="I190" s="9">
        <v>2.65</v>
      </c>
      <c r="J190" s="9">
        <v>2.7189999999999999</v>
      </c>
      <c r="K190" s="9">
        <v>2.7</v>
      </c>
      <c r="L190" s="9">
        <v>2.7269999999999999</v>
      </c>
      <c r="M190" s="9">
        <v>2.6459999999999999</v>
      </c>
    </row>
    <row r="191" spans="1:13" ht="15" customHeight="1" x14ac:dyDescent="0.25">
      <c r="A191" s="27" t="s">
        <v>32</v>
      </c>
      <c r="B191" s="171">
        <v>0.82</v>
      </c>
      <c r="C191" s="171">
        <v>0.82499999999999996</v>
      </c>
      <c r="D191" s="171">
        <v>0.81100000000000005</v>
      </c>
      <c r="E191" s="171">
        <v>0.81699999999999995</v>
      </c>
      <c r="F191" s="171">
        <v>0.80800000000000005</v>
      </c>
      <c r="G191" s="171">
        <v>0.81200000000000006</v>
      </c>
      <c r="H191" s="171">
        <v>0.80900000000000005</v>
      </c>
      <c r="I191" s="171">
        <v>0.81499999999999995</v>
      </c>
      <c r="J191" s="171">
        <v>0.82199999999999995</v>
      </c>
      <c r="K191" s="171">
        <v>0.81699999999999995</v>
      </c>
      <c r="L191" s="171">
        <v>0.82499999999999996</v>
      </c>
      <c r="M191" s="171">
        <v>0.83099999999999996</v>
      </c>
    </row>
    <row r="192" spans="1:13" ht="25.5" customHeight="1" x14ac:dyDescent="0.25">
      <c r="A192" s="288" t="s">
        <v>674</v>
      </c>
      <c r="B192" s="288"/>
      <c r="C192" s="288"/>
      <c r="D192" s="288"/>
      <c r="E192" s="288"/>
      <c r="F192" s="288"/>
      <c r="G192" s="288"/>
      <c r="H192" s="288"/>
      <c r="I192" s="288"/>
      <c r="J192" s="288"/>
      <c r="K192" s="288"/>
      <c r="L192" s="288"/>
      <c r="M192" s="288"/>
    </row>
    <row r="193" spans="1:26" ht="22.5" customHeight="1" x14ac:dyDescent="0.25">
      <c r="A193" s="179">
        <v>2011</v>
      </c>
      <c r="B193" s="289" t="s">
        <v>664</v>
      </c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</row>
    <row r="194" spans="1:26" x14ac:dyDescent="0.25">
      <c r="A194" s="8" t="s">
        <v>72</v>
      </c>
      <c r="B194" s="92">
        <v>20</v>
      </c>
      <c r="C194" s="92">
        <v>19</v>
      </c>
      <c r="D194" s="92">
        <v>23</v>
      </c>
      <c r="E194" s="92">
        <v>20</v>
      </c>
      <c r="F194" s="92">
        <v>21</v>
      </c>
      <c r="G194" s="92">
        <v>22</v>
      </c>
      <c r="H194" s="92">
        <v>20</v>
      </c>
      <c r="I194" s="92">
        <v>23</v>
      </c>
      <c r="J194" s="92">
        <v>21</v>
      </c>
      <c r="K194" s="92">
        <v>21</v>
      </c>
      <c r="L194" s="92">
        <v>21</v>
      </c>
      <c r="M194" s="92">
        <v>21</v>
      </c>
    </row>
    <row r="195" spans="1:26" ht="15.75" thickBot="1" x14ac:dyDescent="0.3">
      <c r="A195" s="3"/>
      <c r="B195" s="290" t="s">
        <v>665</v>
      </c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</row>
    <row r="196" spans="1:26" ht="15" customHeight="1" x14ac:dyDescent="0.25">
      <c r="A196" s="3"/>
      <c r="B196" s="186">
        <v>40544</v>
      </c>
      <c r="C196" s="187">
        <v>40585</v>
      </c>
      <c r="D196" s="187">
        <v>40613</v>
      </c>
      <c r="E196" s="187">
        <v>40644</v>
      </c>
      <c r="F196" s="187">
        <v>40674</v>
      </c>
      <c r="G196" s="187">
        <v>40705</v>
      </c>
      <c r="H196" s="187">
        <v>40735</v>
      </c>
      <c r="I196" s="187">
        <v>40766</v>
      </c>
      <c r="J196" s="187">
        <v>40797</v>
      </c>
      <c r="K196" s="187">
        <v>40827</v>
      </c>
      <c r="L196" s="187">
        <v>40858</v>
      </c>
      <c r="M196" s="188">
        <v>40888</v>
      </c>
    </row>
    <row r="197" spans="1:26" x14ac:dyDescent="0.25">
      <c r="A197" s="3" t="s">
        <v>0</v>
      </c>
      <c r="B197" s="154">
        <v>5312</v>
      </c>
      <c r="C197" s="154">
        <v>7368</v>
      </c>
      <c r="D197" s="154">
        <v>6611</v>
      </c>
      <c r="E197" s="154">
        <v>5734</v>
      </c>
      <c r="F197" s="154">
        <v>6494</v>
      </c>
      <c r="G197" s="154">
        <v>7056</v>
      </c>
      <c r="H197" s="154">
        <v>6121</v>
      </c>
      <c r="I197" s="154">
        <v>7979</v>
      </c>
      <c r="J197" s="154">
        <v>5296</v>
      </c>
      <c r="K197" s="154">
        <v>4799</v>
      </c>
      <c r="L197" s="154">
        <v>5850</v>
      </c>
      <c r="M197" s="154">
        <v>3539</v>
      </c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</row>
    <row r="198" spans="1:26" x14ac:dyDescent="0.25">
      <c r="A198" s="3" t="s">
        <v>1</v>
      </c>
      <c r="B198" s="154">
        <v>2553</v>
      </c>
      <c r="C198" s="154">
        <v>2554</v>
      </c>
      <c r="D198" s="154">
        <v>3504</v>
      </c>
      <c r="E198" s="154">
        <v>2224</v>
      </c>
      <c r="F198" s="154">
        <v>2735</v>
      </c>
      <c r="G198" s="154">
        <v>3504</v>
      </c>
      <c r="H198" s="154">
        <v>2883</v>
      </c>
      <c r="I198" s="154">
        <v>4726</v>
      </c>
      <c r="J198" s="154">
        <v>4392</v>
      </c>
      <c r="K198" s="154">
        <v>3439</v>
      </c>
      <c r="L198" s="154">
        <v>3190</v>
      </c>
      <c r="M198" s="154">
        <v>2811</v>
      </c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</row>
    <row r="199" spans="1:26" x14ac:dyDescent="0.25">
      <c r="A199" s="25" t="s">
        <v>71</v>
      </c>
      <c r="B199" s="154">
        <v>2011</v>
      </c>
      <c r="C199" s="154">
        <v>2150</v>
      </c>
      <c r="D199" s="154">
        <v>1794</v>
      </c>
      <c r="E199" s="154">
        <v>1679</v>
      </c>
      <c r="F199" s="154">
        <v>1826</v>
      </c>
      <c r="G199" s="154">
        <v>1761</v>
      </c>
      <c r="H199" s="154">
        <v>1447</v>
      </c>
      <c r="I199" s="154">
        <v>1848</v>
      </c>
      <c r="J199" s="154">
        <v>1688</v>
      </c>
      <c r="K199" s="154">
        <v>1876</v>
      </c>
      <c r="L199" s="154">
        <v>1821</v>
      </c>
      <c r="M199" s="154">
        <v>1416</v>
      </c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</row>
    <row r="200" spans="1:26" x14ac:dyDescent="0.25">
      <c r="A200" s="3" t="s">
        <v>2</v>
      </c>
      <c r="B200" s="154">
        <v>939</v>
      </c>
      <c r="C200" s="154">
        <v>933</v>
      </c>
      <c r="D200" s="154">
        <v>1003</v>
      </c>
      <c r="E200" s="154">
        <v>796</v>
      </c>
      <c r="F200" s="154">
        <v>972</v>
      </c>
      <c r="G200" s="154">
        <v>977</v>
      </c>
      <c r="H200" s="154">
        <v>885</v>
      </c>
      <c r="I200" s="154">
        <v>991</v>
      </c>
      <c r="J200" s="154">
        <v>1083</v>
      </c>
      <c r="K200" s="154">
        <v>926</v>
      </c>
      <c r="L200" s="154">
        <v>811</v>
      </c>
      <c r="M200" s="154">
        <v>724</v>
      </c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</row>
    <row r="201" spans="1:26" x14ac:dyDescent="0.25">
      <c r="A201" s="3" t="s">
        <v>3</v>
      </c>
      <c r="B201" s="154">
        <v>1056</v>
      </c>
      <c r="C201" s="154">
        <v>1315</v>
      </c>
      <c r="D201" s="154">
        <v>1108</v>
      </c>
      <c r="E201" s="154">
        <v>1284</v>
      </c>
      <c r="F201" s="154">
        <v>967</v>
      </c>
      <c r="G201" s="154">
        <v>1228</v>
      </c>
      <c r="H201" s="154">
        <v>955</v>
      </c>
      <c r="I201" s="154">
        <v>1030</v>
      </c>
      <c r="J201" s="154">
        <v>1107</v>
      </c>
      <c r="K201" s="154">
        <v>1078</v>
      </c>
      <c r="L201" s="154">
        <v>1112</v>
      </c>
      <c r="M201" s="154">
        <v>821</v>
      </c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</row>
    <row r="202" spans="1:26" x14ac:dyDescent="0.25">
      <c r="A202" s="25" t="s">
        <v>70</v>
      </c>
      <c r="B202" s="154">
        <v>412</v>
      </c>
      <c r="C202" s="154">
        <v>352</v>
      </c>
      <c r="D202" s="154">
        <v>366</v>
      </c>
      <c r="E202" s="154">
        <v>424</v>
      </c>
      <c r="F202" s="154">
        <v>463</v>
      </c>
      <c r="G202" s="154">
        <v>326</v>
      </c>
      <c r="H202" s="154">
        <v>377</v>
      </c>
      <c r="I202" s="154">
        <v>522</v>
      </c>
      <c r="J202" s="154">
        <v>453</v>
      </c>
      <c r="K202" s="154">
        <v>303</v>
      </c>
      <c r="L202" s="154">
        <v>373</v>
      </c>
      <c r="M202" s="154">
        <v>268</v>
      </c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</row>
    <row r="203" spans="1:26" x14ac:dyDescent="0.25">
      <c r="A203" s="26" t="s">
        <v>13</v>
      </c>
      <c r="B203" s="201">
        <v>12282</v>
      </c>
      <c r="C203" s="201">
        <v>14672</v>
      </c>
      <c r="D203" s="201">
        <v>14385</v>
      </c>
      <c r="E203" s="201">
        <v>12143</v>
      </c>
      <c r="F203" s="201">
        <v>13458</v>
      </c>
      <c r="G203" s="201">
        <v>14853</v>
      </c>
      <c r="H203" s="201">
        <v>12669</v>
      </c>
      <c r="I203" s="201">
        <v>17095</v>
      </c>
      <c r="J203" s="201">
        <v>14018</v>
      </c>
      <c r="K203" s="201">
        <v>12421</v>
      </c>
      <c r="L203" s="201">
        <v>13156</v>
      </c>
      <c r="M203" s="201">
        <v>9580</v>
      </c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</row>
    <row r="204" spans="1:26" x14ac:dyDescent="0.25">
      <c r="A204" s="26"/>
    </row>
    <row r="205" spans="1:26" x14ac:dyDescent="0.25">
      <c r="A205" s="26"/>
    </row>
    <row r="206" spans="1:26" ht="15.75" thickBot="1" x14ac:dyDescent="0.3">
      <c r="A206" s="3"/>
      <c r="B206" s="290" t="s">
        <v>666</v>
      </c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</row>
    <row r="207" spans="1:26" x14ac:dyDescent="0.25">
      <c r="A207" s="3"/>
      <c r="B207" s="186">
        <v>40544</v>
      </c>
      <c r="C207" s="187">
        <v>40585</v>
      </c>
      <c r="D207" s="187">
        <v>40613</v>
      </c>
      <c r="E207" s="187">
        <v>40644</v>
      </c>
      <c r="F207" s="187">
        <v>40674</v>
      </c>
      <c r="G207" s="187">
        <v>40705</v>
      </c>
      <c r="H207" s="187">
        <v>40725</v>
      </c>
      <c r="I207" s="187">
        <v>40766</v>
      </c>
      <c r="J207" s="187">
        <v>40797</v>
      </c>
      <c r="K207" s="187">
        <v>40827</v>
      </c>
      <c r="L207" s="187">
        <v>40858</v>
      </c>
      <c r="M207" s="188">
        <v>40888</v>
      </c>
    </row>
    <row r="208" spans="1:26" x14ac:dyDescent="0.25">
      <c r="A208" s="3" t="s">
        <v>0</v>
      </c>
      <c r="B208" s="154">
        <v>5767</v>
      </c>
      <c r="C208" s="154">
        <v>5851</v>
      </c>
      <c r="D208" s="154">
        <v>6424</v>
      </c>
      <c r="E208" s="154">
        <v>6560</v>
      </c>
      <c r="F208" s="154">
        <v>6299</v>
      </c>
      <c r="G208" s="154">
        <v>6449</v>
      </c>
      <c r="H208" s="154">
        <v>6572</v>
      </c>
      <c r="I208" s="154">
        <v>7095</v>
      </c>
      <c r="J208" s="154">
        <v>6518</v>
      </c>
      <c r="K208" s="154">
        <v>6085</v>
      </c>
      <c r="L208" s="154">
        <v>5315</v>
      </c>
      <c r="M208" s="154">
        <v>4729</v>
      </c>
    </row>
    <row r="209" spans="1:13" x14ac:dyDescent="0.25">
      <c r="A209" s="3" t="s">
        <v>1</v>
      </c>
      <c r="B209" s="154">
        <v>2510</v>
      </c>
      <c r="C209" s="154">
        <v>2407</v>
      </c>
      <c r="D209" s="154">
        <v>2906</v>
      </c>
      <c r="E209" s="154">
        <v>2800</v>
      </c>
      <c r="F209" s="154">
        <v>2852</v>
      </c>
      <c r="G209" s="154">
        <v>2842</v>
      </c>
      <c r="H209" s="154">
        <v>3051</v>
      </c>
      <c r="I209" s="154">
        <v>3745</v>
      </c>
      <c r="J209" s="154">
        <v>4040</v>
      </c>
      <c r="K209" s="154">
        <v>4202</v>
      </c>
      <c r="L209" s="154">
        <v>3673</v>
      </c>
      <c r="M209" s="154">
        <v>3147</v>
      </c>
    </row>
    <row r="210" spans="1:13" x14ac:dyDescent="0.25">
      <c r="A210" s="25" t="s">
        <v>71</v>
      </c>
      <c r="B210" s="154">
        <v>1674</v>
      </c>
      <c r="C210" s="154">
        <v>1846</v>
      </c>
      <c r="D210" s="154">
        <v>1973</v>
      </c>
      <c r="E210" s="154">
        <v>1866</v>
      </c>
      <c r="F210" s="154">
        <v>1769</v>
      </c>
      <c r="G210" s="154">
        <v>1757</v>
      </c>
      <c r="H210" s="154">
        <v>1683</v>
      </c>
      <c r="I210" s="154">
        <v>1695</v>
      </c>
      <c r="J210" s="154">
        <v>1670</v>
      </c>
      <c r="K210" s="154">
        <v>1805</v>
      </c>
      <c r="L210" s="154">
        <v>1795</v>
      </c>
      <c r="M210" s="154">
        <v>1704</v>
      </c>
    </row>
    <row r="211" spans="1:13" x14ac:dyDescent="0.25">
      <c r="A211" s="3" t="s">
        <v>2</v>
      </c>
      <c r="B211" s="154">
        <v>903</v>
      </c>
      <c r="C211" s="154">
        <v>891</v>
      </c>
      <c r="D211" s="154">
        <v>961</v>
      </c>
      <c r="E211" s="154">
        <v>915</v>
      </c>
      <c r="F211" s="154">
        <v>928</v>
      </c>
      <c r="G211" s="154">
        <v>918</v>
      </c>
      <c r="H211" s="154">
        <v>946</v>
      </c>
      <c r="I211" s="154">
        <v>954</v>
      </c>
      <c r="J211" s="154">
        <v>988</v>
      </c>
      <c r="K211" s="154">
        <v>1000</v>
      </c>
      <c r="L211" s="154">
        <v>940</v>
      </c>
      <c r="M211" s="154">
        <v>820</v>
      </c>
    </row>
    <row r="212" spans="1:13" x14ac:dyDescent="0.25">
      <c r="A212" s="3" t="s">
        <v>3</v>
      </c>
      <c r="B212" s="154">
        <v>1048</v>
      </c>
      <c r="C212" s="154">
        <v>1057</v>
      </c>
      <c r="D212" s="154">
        <v>1154</v>
      </c>
      <c r="E212" s="154">
        <v>1228</v>
      </c>
      <c r="F212" s="154">
        <v>1117</v>
      </c>
      <c r="G212" s="154">
        <v>1159</v>
      </c>
      <c r="H212" s="154">
        <v>1054</v>
      </c>
      <c r="I212" s="154">
        <v>1074</v>
      </c>
      <c r="J212" s="154">
        <v>1032</v>
      </c>
      <c r="K212" s="154">
        <v>1070</v>
      </c>
      <c r="L212" s="154">
        <v>1099</v>
      </c>
      <c r="M212" s="154">
        <v>1004</v>
      </c>
    </row>
    <row r="213" spans="1:13" x14ac:dyDescent="0.25">
      <c r="A213" s="25" t="s">
        <v>70</v>
      </c>
      <c r="B213" s="154">
        <v>391</v>
      </c>
      <c r="C213" s="154">
        <v>342</v>
      </c>
      <c r="D213" s="154">
        <v>376</v>
      </c>
      <c r="E213" s="154">
        <v>380</v>
      </c>
      <c r="F213" s="154">
        <v>416</v>
      </c>
      <c r="G213" s="154">
        <v>403</v>
      </c>
      <c r="H213" s="154">
        <v>388</v>
      </c>
      <c r="I213" s="154">
        <v>411</v>
      </c>
      <c r="J213" s="154">
        <v>454</v>
      </c>
      <c r="K213" s="154">
        <v>429</v>
      </c>
      <c r="L213" s="154">
        <v>376</v>
      </c>
      <c r="M213" s="154">
        <v>315</v>
      </c>
    </row>
    <row r="214" spans="1:13" x14ac:dyDescent="0.25">
      <c r="A214" s="26" t="s">
        <v>13</v>
      </c>
      <c r="B214" s="201">
        <v>12293</v>
      </c>
      <c r="C214" s="201">
        <v>12394</v>
      </c>
      <c r="D214" s="170">
        <v>13794</v>
      </c>
      <c r="E214" s="170">
        <v>13750</v>
      </c>
      <c r="F214" s="170">
        <v>13380</v>
      </c>
      <c r="G214" s="170">
        <v>13528</v>
      </c>
      <c r="H214" s="170">
        <v>13695</v>
      </c>
      <c r="I214" s="170">
        <v>14974</v>
      </c>
      <c r="J214" s="170">
        <v>14702</v>
      </c>
      <c r="K214" s="170">
        <v>14591</v>
      </c>
      <c r="L214" s="170">
        <v>13199</v>
      </c>
      <c r="M214" s="201">
        <v>11719</v>
      </c>
    </row>
    <row r="215" spans="1:13" x14ac:dyDescent="0.25">
      <c r="A215" s="26"/>
    </row>
    <row r="216" spans="1:13" x14ac:dyDescent="0.25">
      <c r="A216" s="3"/>
    </row>
    <row r="217" spans="1:13" ht="15.75" thickBot="1" x14ac:dyDescent="0.3">
      <c r="A217" s="3"/>
      <c r="B217" s="290" t="s">
        <v>667</v>
      </c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</row>
    <row r="218" spans="1:13" x14ac:dyDescent="0.25">
      <c r="A218" s="3"/>
      <c r="B218" s="186">
        <v>40544</v>
      </c>
      <c r="C218" s="186">
        <v>40585</v>
      </c>
      <c r="D218" s="186">
        <v>40613</v>
      </c>
      <c r="E218" s="186">
        <v>40644</v>
      </c>
      <c r="F218" s="186">
        <v>40674</v>
      </c>
      <c r="G218" s="186">
        <v>40695</v>
      </c>
      <c r="H218" s="186">
        <v>40735</v>
      </c>
      <c r="I218" s="186">
        <v>40766</v>
      </c>
      <c r="J218" s="186">
        <v>40797</v>
      </c>
      <c r="K218" s="186">
        <v>40827</v>
      </c>
      <c r="L218" s="187">
        <v>40858</v>
      </c>
      <c r="M218" s="187">
        <v>40888</v>
      </c>
    </row>
    <row r="219" spans="1:13" x14ac:dyDescent="0.25">
      <c r="A219" s="3" t="s">
        <v>0</v>
      </c>
      <c r="B219" s="9">
        <v>0.49099999999999999</v>
      </c>
      <c r="C219" s="9">
        <v>0.48499999999999999</v>
      </c>
      <c r="D219" s="9">
        <v>0.48099999999999998</v>
      </c>
      <c r="E219" s="9">
        <v>0.48399999999999999</v>
      </c>
      <c r="F219" s="9">
        <v>0.48599999999999999</v>
      </c>
      <c r="G219" s="9">
        <v>0.48599999999999999</v>
      </c>
      <c r="H219" s="9">
        <v>0.48499999999999999</v>
      </c>
      <c r="I219" s="9">
        <v>0.48</v>
      </c>
      <c r="J219" s="9">
        <v>0.47899999999999998</v>
      </c>
      <c r="K219" s="9">
        <v>0.47299999999999998</v>
      </c>
      <c r="L219" s="9">
        <v>0.47299999999999998</v>
      </c>
      <c r="M219" s="9">
        <v>0.48</v>
      </c>
    </row>
    <row r="220" spans="1:13" x14ac:dyDescent="0.25">
      <c r="A220" s="3" t="s">
        <v>1</v>
      </c>
      <c r="B220" s="9">
        <v>0.70699999999999996</v>
      </c>
      <c r="C220" s="9">
        <v>0.71099999999999997</v>
      </c>
      <c r="D220" s="9">
        <v>0.70499999999999996</v>
      </c>
      <c r="E220" s="9">
        <v>0.71199999999999997</v>
      </c>
      <c r="F220" s="9">
        <v>0.70599999999999996</v>
      </c>
      <c r="G220" s="9">
        <v>0.70899999999999996</v>
      </c>
      <c r="H220" s="9">
        <v>0.70399999999999996</v>
      </c>
      <c r="I220" s="9">
        <v>0.70799999999999996</v>
      </c>
      <c r="J220" s="9">
        <v>0.70299999999999996</v>
      </c>
      <c r="K220" s="9">
        <v>0.70699999999999996</v>
      </c>
      <c r="L220" s="9">
        <v>0.70799999999999996</v>
      </c>
      <c r="M220" s="9">
        <v>0.70499999999999996</v>
      </c>
    </row>
    <row r="221" spans="1:13" x14ac:dyDescent="0.25">
      <c r="A221" s="25" t="s">
        <v>71</v>
      </c>
      <c r="B221" s="9">
        <v>1.637</v>
      </c>
      <c r="C221" s="9">
        <v>1.6080000000000001</v>
      </c>
      <c r="D221" s="9">
        <v>1.573</v>
      </c>
      <c r="E221" s="9">
        <v>1.585</v>
      </c>
      <c r="F221" s="9">
        <v>1.5740000000000001</v>
      </c>
      <c r="G221" s="9">
        <v>1.595</v>
      </c>
      <c r="H221" s="9">
        <v>1.611</v>
      </c>
      <c r="I221" s="9">
        <v>1.593</v>
      </c>
      <c r="J221" s="9">
        <v>1.58</v>
      </c>
      <c r="K221" s="9">
        <v>1.5069999999999999</v>
      </c>
      <c r="L221" s="9">
        <v>1.4970000000000001</v>
      </c>
      <c r="M221" s="9">
        <v>1.5069999999999999</v>
      </c>
    </row>
    <row r="222" spans="1:13" x14ac:dyDescent="0.25">
      <c r="A222" s="3" t="s">
        <v>2</v>
      </c>
      <c r="B222" s="9">
        <v>0.81100000000000005</v>
      </c>
      <c r="C222" s="9">
        <v>0.82</v>
      </c>
      <c r="D222" s="9">
        <v>0.82299999999999995</v>
      </c>
      <c r="E222" s="9">
        <v>0.84</v>
      </c>
      <c r="F222" s="9">
        <v>0.84499999999999997</v>
      </c>
      <c r="G222" s="9">
        <v>0.86799999999999999</v>
      </c>
      <c r="H222" s="9">
        <v>0.85</v>
      </c>
      <c r="I222" s="9">
        <v>0.82899999999999996</v>
      </c>
      <c r="J222" s="9">
        <v>0.80100000000000005</v>
      </c>
      <c r="K222" s="9">
        <v>0.79900000000000004</v>
      </c>
      <c r="L222" s="9">
        <v>0.81399999999999995</v>
      </c>
      <c r="M222" s="9">
        <v>0.82799999999999996</v>
      </c>
    </row>
    <row r="223" spans="1:13" x14ac:dyDescent="0.25">
      <c r="A223" s="3" t="s">
        <v>3</v>
      </c>
      <c r="B223" s="9">
        <v>1.2230000000000001</v>
      </c>
      <c r="C223" s="9">
        <v>1.2569999999999999</v>
      </c>
      <c r="D223" s="9">
        <v>1.2709999999999999</v>
      </c>
      <c r="E223" s="9">
        <v>1.2649999999999999</v>
      </c>
      <c r="F223" s="9">
        <v>1.266</v>
      </c>
      <c r="G223" s="9">
        <v>1.3029999999999999</v>
      </c>
      <c r="H223" s="9">
        <v>1.33</v>
      </c>
      <c r="I223" s="9">
        <v>1.3049999999999999</v>
      </c>
      <c r="J223" s="9">
        <v>1.264</v>
      </c>
      <c r="K223" s="9">
        <v>1.2370000000000001</v>
      </c>
      <c r="L223" s="9">
        <v>1.2390000000000001</v>
      </c>
      <c r="M223" s="9">
        <v>1.23</v>
      </c>
    </row>
    <row r="224" spans="1:13" x14ac:dyDescent="0.25">
      <c r="A224" s="25" t="s">
        <v>70</v>
      </c>
      <c r="B224" s="9">
        <v>1.716</v>
      </c>
      <c r="C224" s="9">
        <v>1.706</v>
      </c>
      <c r="D224" s="9">
        <v>1.732</v>
      </c>
      <c r="E224" s="9">
        <v>1.6970000000000001</v>
      </c>
      <c r="F224" s="9">
        <v>1.6870000000000001</v>
      </c>
      <c r="G224" s="9">
        <v>1.6359999999999999</v>
      </c>
      <c r="H224" s="9">
        <v>1.6679999999999999</v>
      </c>
      <c r="I224" s="9">
        <v>1.62</v>
      </c>
      <c r="J224" s="9">
        <v>1.649</v>
      </c>
      <c r="K224" s="9">
        <v>1.639</v>
      </c>
      <c r="L224" s="9">
        <v>1.736</v>
      </c>
      <c r="M224" s="9">
        <v>1.706</v>
      </c>
    </row>
    <row r="225" spans="1:16" x14ac:dyDescent="0.25">
      <c r="A225" s="27" t="s">
        <v>13</v>
      </c>
      <c r="B225" s="171">
        <v>0.81599999999999995</v>
      </c>
      <c r="C225" s="171">
        <v>0.82</v>
      </c>
      <c r="D225" s="171">
        <v>0.80800000000000005</v>
      </c>
      <c r="E225" s="171">
        <v>0.80700000000000005</v>
      </c>
      <c r="F225" s="171">
        <v>0.80400000000000005</v>
      </c>
      <c r="G225" s="171">
        <v>0.80700000000000005</v>
      </c>
      <c r="H225" s="171">
        <v>0.79600000000000004</v>
      </c>
      <c r="I225" s="171">
        <v>0.77600000000000002</v>
      </c>
      <c r="J225" s="171">
        <v>0.77900000000000003</v>
      </c>
      <c r="K225" s="171">
        <v>0.78100000000000003</v>
      </c>
      <c r="L225" s="171">
        <v>0.80200000000000005</v>
      </c>
      <c r="M225" s="171">
        <v>0.81100000000000005</v>
      </c>
    </row>
    <row r="226" spans="1:16" x14ac:dyDescent="0.25">
      <c r="A226" s="27"/>
    </row>
    <row r="227" spans="1:16" x14ac:dyDescent="0.25">
      <c r="A227" s="3"/>
      <c r="E227" s="109"/>
    </row>
    <row r="228" spans="1:16" ht="15.75" thickBot="1" x14ac:dyDescent="0.3">
      <c r="A228" s="3"/>
      <c r="B228" s="290" t="s">
        <v>668</v>
      </c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</row>
    <row r="229" spans="1:16" x14ac:dyDescent="0.25">
      <c r="A229" s="3"/>
      <c r="B229" s="186">
        <v>40544</v>
      </c>
      <c r="C229" s="187">
        <v>40585</v>
      </c>
      <c r="D229" s="187">
        <v>40613</v>
      </c>
      <c r="E229" s="187">
        <v>40644</v>
      </c>
      <c r="F229" s="187">
        <v>40674</v>
      </c>
      <c r="G229" s="187">
        <v>40705</v>
      </c>
      <c r="H229" s="187">
        <v>40725</v>
      </c>
      <c r="I229" s="187">
        <v>40766</v>
      </c>
      <c r="J229" s="187">
        <v>40797</v>
      </c>
      <c r="K229" s="187">
        <v>40827</v>
      </c>
      <c r="L229" s="187">
        <v>40858</v>
      </c>
      <c r="M229" s="187">
        <v>40888</v>
      </c>
    </row>
    <row r="230" spans="1:16" x14ac:dyDescent="0.25">
      <c r="A230" s="3" t="s">
        <v>33</v>
      </c>
      <c r="B230" s="154">
        <v>10379</v>
      </c>
      <c r="C230" s="154">
        <v>12160</v>
      </c>
      <c r="D230" s="154">
        <v>12212</v>
      </c>
      <c r="E230" s="154">
        <v>10125</v>
      </c>
      <c r="F230" s="154">
        <v>11312</v>
      </c>
      <c r="G230" s="154">
        <v>12661</v>
      </c>
      <c r="H230" s="154">
        <v>10768</v>
      </c>
      <c r="I230" s="154">
        <v>14420</v>
      </c>
      <c r="J230" s="154">
        <v>11932</v>
      </c>
      <c r="K230" s="154">
        <v>10514</v>
      </c>
      <c r="L230" s="154">
        <v>10961</v>
      </c>
      <c r="M230" s="154">
        <v>8117</v>
      </c>
    </row>
    <row r="231" spans="1:16" x14ac:dyDescent="0.25">
      <c r="A231" s="3" t="s">
        <v>34</v>
      </c>
      <c r="B231" s="154">
        <v>1263</v>
      </c>
      <c r="C231" s="154">
        <v>1709</v>
      </c>
      <c r="D231" s="154">
        <v>1445</v>
      </c>
      <c r="E231" s="154">
        <v>1337</v>
      </c>
      <c r="F231" s="154">
        <v>1386</v>
      </c>
      <c r="G231" s="154">
        <v>1466</v>
      </c>
      <c r="H231" s="154">
        <v>1332</v>
      </c>
      <c r="I231" s="154">
        <v>1884</v>
      </c>
      <c r="J231" s="154">
        <v>1413</v>
      </c>
      <c r="K231" s="154">
        <v>1203</v>
      </c>
      <c r="L231" s="154">
        <v>1422</v>
      </c>
      <c r="M231" s="154">
        <v>894</v>
      </c>
    </row>
    <row r="232" spans="1:16" x14ac:dyDescent="0.25">
      <c r="A232" s="3" t="s">
        <v>19</v>
      </c>
      <c r="B232" s="154">
        <v>182</v>
      </c>
      <c r="C232" s="154">
        <v>254</v>
      </c>
      <c r="D232" s="154">
        <v>234</v>
      </c>
      <c r="E232" s="154">
        <v>237</v>
      </c>
      <c r="F232" s="154">
        <v>222</v>
      </c>
      <c r="G232" s="154">
        <v>294</v>
      </c>
      <c r="H232" s="154">
        <v>219</v>
      </c>
      <c r="I232" s="154">
        <v>306</v>
      </c>
      <c r="J232" s="154">
        <v>239</v>
      </c>
      <c r="K232" s="154">
        <v>212</v>
      </c>
      <c r="L232" s="154">
        <v>224</v>
      </c>
      <c r="M232" s="154">
        <v>175</v>
      </c>
    </row>
    <row r="233" spans="1:16" x14ac:dyDescent="0.25">
      <c r="A233" s="26" t="s">
        <v>35</v>
      </c>
      <c r="B233" s="201">
        <v>11825</v>
      </c>
      <c r="C233" s="201">
        <v>14124</v>
      </c>
      <c r="D233" s="201">
        <v>13892</v>
      </c>
      <c r="E233" s="201">
        <v>11699</v>
      </c>
      <c r="F233" s="201">
        <v>12920</v>
      </c>
      <c r="G233" s="201">
        <v>14421</v>
      </c>
      <c r="H233" s="201">
        <v>12318</v>
      </c>
      <c r="I233" s="201">
        <v>16611</v>
      </c>
      <c r="J233" s="201">
        <v>13585</v>
      </c>
      <c r="K233" s="201">
        <v>11929</v>
      </c>
      <c r="L233" s="201">
        <v>12607</v>
      </c>
      <c r="M233" s="201">
        <v>9186</v>
      </c>
      <c r="P233" s="109"/>
    </row>
    <row r="234" spans="1:16" x14ac:dyDescent="0.25">
      <c r="A234" s="3" t="s">
        <v>10</v>
      </c>
      <c r="B234" s="154">
        <v>457</v>
      </c>
      <c r="C234" s="154">
        <v>548</v>
      </c>
      <c r="D234" s="154">
        <v>493</v>
      </c>
      <c r="E234" s="154">
        <v>444</v>
      </c>
      <c r="F234" s="154">
        <v>460</v>
      </c>
      <c r="G234" s="154">
        <v>432</v>
      </c>
      <c r="H234" s="154">
        <v>350</v>
      </c>
      <c r="I234" s="154">
        <v>484</v>
      </c>
      <c r="J234" s="154">
        <v>433</v>
      </c>
      <c r="K234" s="154">
        <v>492</v>
      </c>
      <c r="L234" s="154">
        <v>549</v>
      </c>
      <c r="M234" s="154">
        <v>394</v>
      </c>
    </row>
    <row r="235" spans="1:16" x14ac:dyDescent="0.25">
      <c r="A235" s="27" t="s">
        <v>32</v>
      </c>
      <c r="B235" s="201">
        <v>12282</v>
      </c>
      <c r="C235" s="201">
        <v>14672</v>
      </c>
      <c r="D235" s="170">
        <v>14385</v>
      </c>
      <c r="E235" s="170">
        <v>12143</v>
      </c>
      <c r="F235" s="170">
        <v>13380</v>
      </c>
      <c r="G235" s="170">
        <v>14853</v>
      </c>
      <c r="H235" s="170">
        <v>12668</v>
      </c>
      <c r="I235" s="170">
        <v>17095</v>
      </c>
      <c r="J235" s="170">
        <v>14018</v>
      </c>
      <c r="K235" s="170">
        <v>12421</v>
      </c>
      <c r="L235" s="170">
        <v>13156</v>
      </c>
      <c r="M235" s="170">
        <v>9580</v>
      </c>
      <c r="P235" s="109"/>
    </row>
    <row r="236" spans="1:16" x14ac:dyDescent="0.25">
      <c r="A236" s="27"/>
      <c r="B236" s="178"/>
      <c r="C236" s="178"/>
      <c r="D236" s="178"/>
      <c r="E236" s="178"/>
      <c r="F236" s="178"/>
      <c r="G236" s="178"/>
      <c r="H236" s="178"/>
      <c r="I236" s="202"/>
      <c r="J236" s="178"/>
      <c r="K236" s="178"/>
      <c r="L236" s="178"/>
      <c r="M236" s="178"/>
    </row>
    <row r="237" spans="1:16" ht="15.75" thickBot="1" x14ac:dyDescent="0.3">
      <c r="A237" s="3"/>
      <c r="B237" s="290" t="s">
        <v>669</v>
      </c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</row>
    <row r="238" spans="1:16" x14ac:dyDescent="0.25">
      <c r="A238" s="3"/>
      <c r="B238" s="186">
        <v>40544</v>
      </c>
      <c r="C238" s="186">
        <v>40585</v>
      </c>
      <c r="D238" s="186">
        <v>40613</v>
      </c>
      <c r="E238" s="186">
        <v>40644</v>
      </c>
      <c r="F238" s="186">
        <v>40674</v>
      </c>
      <c r="G238" s="186">
        <v>40695</v>
      </c>
      <c r="H238" s="186">
        <v>40735</v>
      </c>
      <c r="I238" s="186">
        <v>40766</v>
      </c>
      <c r="J238" s="186">
        <v>40797</v>
      </c>
      <c r="K238" s="186">
        <v>40827</v>
      </c>
      <c r="L238" s="187">
        <v>40858</v>
      </c>
      <c r="M238" s="188">
        <v>41254</v>
      </c>
      <c r="P238" s="109"/>
    </row>
    <row r="239" spans="1:16" x14ac:dyDescent="0.25">
      <c r="A239" s="3" t="s">
        <v>31</v>
      </c>
      <c r="B239" s="9">
        <v>0.748</v>
      </c>
      <c r="C239" s="9">
        <v>0.748</v>
      </c>
      <c r="D239" s="9">
        <v>0.74</v>
      </c>
      <c r="E239" s="9">
        <v>0.74099999999999999</v>
      </c>
      <c r="F239" s="9">
        <v>0.74099999999999999</v>
      </c>
      <c r="G239" s="9">
        <v>0.745</v>
      </c>
      <c r="H239" s="9">
        <v>0.73599999999999999</v>
      </c>
      <c r="I239" s="9">
        <v>0.72099999999999997</v>
      </c>
      <c r="J239" s="9">
        <v>0.72399999999999998</v>
      </c>
      <c r="K239" s="9">
        <v>0.72399999999999998</v>
      </c>
      <c r="L239" s="9">
        <v>0.74199999999999999</v>
      </c>
      <c r="M239" s="9">
        <v>0.748</v>
      </c>
    </row>
    <row r="240" spans="1:16" x14ac:dyDescent="0.25">
      <c r="A240" s="3" t="s">
        <v>10</v>
      </c>
      <c r="B240" s="9">
        <v>2.8260000000000001</v>
      </c>
      <c r="C240" s="9">
        <v>2.7349999999999999</v>
      </c>
      <c r="D240" s="9">
        <v>2.63</v>
      </c>
      <c r="E240" s="9">
        <v>2.5739999999999998</v>
      </c>
      <c r="F240" s="9">
        <v>2.5819999999999999</v>
      </c>
      <c r="G240" s="9">
        <v>2.665</v>
      </c>
      <c r="H240" s="9">
        <v>2.7389999999999999</v>
      </c>
      <c r="I240" s="9">
        <v>2.6509999999999998</v>
      </c>
      <c r="J240" s="9">
        <v>2.621</v>
      </c>
      <c r="K240" s="9">
        <v>2.4729999999999999</v>
      </c>
      <c r="L240" s="9">
        <v>2.3519999999999999</v>
      </c>
      <c r="M240" s="9">
        <v>2.29</v>
      </c>
    </row>
    <row r="241" spans="1:13" x14ac:dyDescent="0.25">
      <c r="A241" s="27" t="s">
        <v>32</v>
      </c>
      <c r="B241" s="171">
        <v>0.81599999999999995</v>
      </c>
      <c r="C241" s="171">
        <v>0.82</v>
      </c>
      <c r="D241" s="171">
        <v>0.80800000000000005</v>
      </c>
      <c r="E241" s="171">
        <v>0.80700000000000005</v>
      </c>
      <c r="F241" s="171">
        <v>0.80400000000000005</v>
      </c>
      <c r="G241" s="171">
        <v>0.80700000000000005</v>
      </c>
      <c r="H241" s="171">
        <v>0.79600000000000004</v>
      </c>
      <c r="I241" s="171">
        <v>0.77600000000000002</v>
      </c>
      <c r="J241" s="171">
        <v>0.77900000000000003</v>
      </c>
      <c r="K241" s="171">
        <v>0.78100000000000003</v>
      </c>
      <c r="L241" s="171">
        <v>0.80200000000000005</v>
      </c>
      <c r="M241" s="171">
        <v>0.81100000000000005</v>
      </c>
    </row>
    <row r="242" spans="1:13" ht="28.5" customHeight="1" x14ac:dyDescent="0.25">
      <c r="A242" s="288" t="s">
        <v>674</v>
      </c>
      <c r="B242" s="288"/>
      <c r="C242" s="288"/>
      <c r="D242" s="288"/>
      <c r="E242" s="288"/>
      <c r="F242" s="288"/>
      <c r="G242" s="288"/>
      <c r="H242" s="288"/>
      <c r="I242" s="288"/>
      <c r="J242" s="288"/>
      <c r="K242" s="288"/>
      <c r="L242" s="288"/>
      <c r="M242" s="288"/>
    </row>
    <row r="243" spans="1:13" ht="12.75" customHeight="1" x14ac:dyDescent="0.25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1:13" ht="22.5" customHeight="1" x14ac:dyDescent="0.25">
      <c r="A244" s="179">
        <v>2010</v>
      </c>
      <c r="B244" s="289" t="s">
        <v>664</v>
      </c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</row>
    <row r="245" spans="1:13" x14ac:dyDescent="0.25">
      <c r="A245" s="8" t="s">
        <v>72</v>
      </c>
      <c r="B245" s="92">
        <v>19</v>
      </c>
      <c r="C245" s="92">
        <v>19</v>
      </c>
      <c r="D245" s="92">
        <v>23</v>
      </c>
      <c r="E245" s="92">
        <v>22</v>
      </c>
      <c r="F245" s="92">
        <v>20</v>
      </c>
      <c r="G245" s="92">
        <v>22</v>
      </c>
      <c r="H245" s="92">
        <v>21</v>
      </c>
      <c r="I245" s="92">
        <v>22</v>
      </c>
      <c r="J245" s="92">
        <v>21</v>
      </c>
      <c r="K245" s="92">
        <v>21</v>
      </c>
      <c r="L245" s="92">
        <v>21</v>
      </c>
      <c r="M245" s="92">
        <v>22</v>
      </c>
    </row>
    <row r="246" spans="1:13" ht="15.75" thickBot="1" x14ac:dyDescent="0.3">
      <c r="A246" s="3"/>
      <c r="B246" s="290" t="s">
        <v>665</v>
      </c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</row>
    <row r="247" spans="1:13" x14ac:dyDescent="0.25">
      <c r="A247" s="3"/>
      <c r="B247" s="186">
        <v>40179</v>
      </c>
      <c r="C247" s="187">
        <v>40219</v>
      </c>
      <c r="D247" s="187">
        <v>40238</v>
      </c>
      <c r="E247" s="187">
        <v>40278</v>
      </c>
      <c r="F247" s="187">
        <v>40308</v>
      </c>
      <c r="G247" s="187">
        <v>40339</v>
      </c>
      <c r="H247" s="187">
        <v>40369</v>
      </c>
      <c r="I247" s="187">
        <v>40400</v>
      </c>
      <c r="J247" s="187">
        <v>40431</v>
      </c>
      <c r="K247" s="187">
        <v>40452</v>
      </c>
      <c r="L247" s="187">
        <v>40483</v>
      </c>
      <c r="M247" s="188">
        <v>40513</v>
      </c>
    </row>
    <row r="248" spans="1:13" x14ac:dyDescent="0.25">
      <c r="A248" s="3" t="s">
        <v>0</v>
      </c>
      <c r="B248" s="157">
        <v>4761</v>
      </c>
      <c r="C248" s="154">
        <v>5671</v>
      </c>
      <c r="D248" s="154">
        <v>4961</v>
      </c>
      <c r="E248" s="154">
        <v>5605</v>
      </c>
      <c r="F248" s="154">
        <v>8105</v>
      </c>
      <c r="G248" s="154">
        <v>4697</v>
      </c>
      <c r="H248" s="154">
        <v>4484</v>
      </c>
      <c r="I248" s="154">
        <v>5427</v>
      </c>
      <c r="J248" s="154">
        <v>5130</v>
      </c>
      <c r="K248" s="154">
        <v>4722</v>
      </c>
      <c r="L248" s="154">
        <v>6971</v>
      </c>
      <c r="M248" s="154">
        <v>5031</v>
      </c>
    </row>
    <row r="249" spans="1:13" x14ac:dyDescent="0.25">
      <c r="A249" s="3" t="s">
        <v>1</v>
      </c>
      <c r="B249" s="154">
        <v>2861</v>
      </c>
      <c r="C249" s="154">
        <v>2956</v>
      </c>
      <c r="D249" s="154">
        <v>2662</v>
      </c>
      <c r="E249" s="154">
        <v>2590</v>
      </c>
      <c r="F249" s="154">
        <v>4228</v>
      </c>
      <c r="G249" s="154">
        <v>3617</v>
      </c>
      <c r="H249" s="154">
        <v>2850</v>
      </c>
      <c r="I249" s="154">
        <v>2584</v>
      </c>
      <c r="J249" s="154">
        <v>3004</v>
      </c>
      <c r="K249" s="154">
        <v>2657</v>
      </c>
      <c r="L249" s="154">
        <v>2849</v>
      </c>
      <c r="M249" s="154">
        <v>2147</v>
      </c>
    </row>
    <row r="250" spans="1:13" x14ac:dyDescent="0.25">
      <c r="A250" s="25" t="s">
        <v>71</v>
      </c>
      <c r="B250" s="154">
        <v>1646</v>
      </c>
      <c r="C250" s="154">
        <v>1706</v>
      </c>
      <c r="D250" s="154">
        <v>1497</v>
      </c>
      <c r="E250" s="154">
        <v>1748</v>
      </c>
      <c r="F250" s="154">
        <v>2000</v>
      </c>
      <c r="G250" s="154">
        <v>1665</v>
      </c>
      <c r="H250" s="154">
        <v>1504</v>
      </c>
      <c r="I250" s="154">
        <v>1704</v>
      </c>
      <c r="J250" s="154">
        <v>1761</v>
      </c>
      <c r="K250" s="154">
        <v>1712</v>
      </c>
      <c r="L250" s="154">
        <v>1606</v>
      </c>
      <c r="M250" s="154">
        <v>1433</v>
      </c>
    </row>
    <row r="251" spans="1:13" x14ac:dyDescent="0.25">
      <c r="A251" s="3" t="s">
        <v>2</v>
      </c>
      <c r="B251" s="154">
        <v>820</v>
      </c>
      <c r="C251" s="154">
        <v>931</v>
      </c>
      <c r="D251" s="154">
        <v>907</v>
      </c>
      <c r="E251" s="154">
        <v>842</v>
      </c>
      <c r="F251" s="154">
        <v>1306</v>
      </c>
      <c r="G251" s="154">
        <v>981</v>
      </c>
      <c r="H251" s="154">
        <v>833</v>
      </c>
      <c r="I251" s="154">
        <v>818</v>
      </c>
      <c r="J251" s="154">
        <v>951</v>
      </c>
      <c r="K251" s="154">
        <v>889</v>
      </c>
      <c r="L251" s="154">
        <v>964</v>
      </c>
      <c r="M251" s="154">
        <v>811</v>
      </c>
    </row>
    <row r="252" spans="1:13" x14ac:dyDescent="0.25">
      <c r="A252" s="3" t="s">
        <v>3</v>
      </c>
      <c r="B252" s="154">
        <v>771</v>
      </c>
      <c r="C252" s="154">
        <v>913</v>
      </c>
      <c r="D252" s="154">
        <v>692</v>
      </c>
      <c r="E252" s="154">
        <v>894</v>
      </c>
      <c r="F252" s="154">
        <v>731</v>
      </c>
      <c r="G252" s="154">
        <v>929</v>
      </c>
      <c r="H252" s="154">
        <v>859</v>
      </c>
      <c r="I252" s="154">
        <v>964</v>
      </c>
      <c r="J252" s="154">
        <v>1000</v>
      </c>
      <c r="K252" s="154">
        <v>1113</v>
      </c>
      <c r="L252" s="154">
        <v>1263</v>
      </c>
      <c r="M252" s="154">
        <v>836</v>
      </c>
    </row>
    <row r="253" spans="1:13" x14ac:dyDescent="0.25">
      <c r="A253" s="25" t="s">
        <v>70</v>
      </c>
      <c r="B253" s="154">
        <v>355</v>
      </c>
      <c r="C253" s="154">
        <v>338</v>
      </c>
      <c r="D253" s="154">
        <v>296</v>
      </c>
      <c r="E253" s="154">
        <v>260</v>
      </c>
      <c r="F253" s="154">
        <v>398</v>
      </c>
      <c r="G253" s="154">
        <v>273</v>
      </c>
      <c r="H253" s="154">
        <v>300</v>
      </c>
      <c r="I253" s="154">
        <v>226</v>
      </c>
      <c r="J253" s="154">
        <v>246</v>
      </c>
      <c r="K253" s="154">
        <v>351</v>
      </c>
      <c r="L253" s="154">
        <v>500</v>
      </c>
      <c r="M253" s="154">
        <v>270</v>
      </c>
    </row>
    <row r="254" spans="1:13" x14ac:dyDescent="0.25">
      <c r="A254" s="26" t="s">
        <v>13</v>
      </c>
      <c r="B254" s="170">
        <v>11213</v>
      </c>
      <c r="C254" s="170">
        <v>12515</v>
      </c>
      <c r="D254" s="170">
        <v>11016</v>
      </c>
      <c r="E254" s="170">
        <v>11939</v>
      </c>
      <c r="F254" s="170">
        <v>16768</v>
      </c>
      <c r="G254" s="170">
        <v>12162</v>
      </c>
      <c r="H254" s="170">
        <v>10829</v>
      </c>
      <c r="I254" s="170">
        <v>11722</v>
      </c>
      <c r="J254" s="170">
        <v>12092</v>
      </c>
      <c r="K254" s="170">
        <v>11445</v>
      </c>
      <c r="L254" s="170">
        <v>14152</v>
      </c>
      <c r="M254" s="170">
        <v>10528</v>
      </c>
    </row>
    <row r="255" spans="1:13" x14ac:dyDescent="0.25">
      <c r="A255" s="26"/>
    </row>
    <row r="256" spans="1:13" x14ac:dyDescent="0.25">
      <c r="A256" s="26"/>
    </row>
    <row r="257" spans="1:14" ht="15.75" thickBot="1" x14ac:dyDescent="0.3">
      <c r="A257" s="3"/>
      <c r="B257" s="290" t="s">
        <v>666</v>
      </c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</row>
    <row r="258" spans="1:14" x14ac:dyDescent="0.25">
      <c r="A258" s="3"/>
      <c r="B258" s="186">
        <v>40179</v>
      </c>
      <c r="C258" s="187">
        <v>40219</v>
      </c>
      <c r="D258" s="187">
        <v>40238</v>
      </c>
      <c r="E258" s="187">
        <v>40278</v>
      </c>
      <c r="F258" s="187">
        <v>40308</v>
      </c>
      <c r="G258" s="187">
        <v>40339</v>
      </c>
      <c r="H258" s="187">
        <v>40369</v>
      </c>
      <c r="I258" s="187">
        <v>40400</v>
      </c>
      <c r="J258" s="187">
        <v>40431</v>
      </c>
      <c r="K258" s="187">
        <v>40452</v>
      </c>
      <c r="L258" s="187">
        <v>40483</v>
      </c>
      <c r="M258" s="188">
        <v>40513</v>
      </c>
    </row>
    <row r="259" spans="1:14" x14ac:dyDescent="0.25">
      <c r="A259" s="3" t="s">
        <v>0</v>
      </c>
      <c r="B259" s="154">
        <v>4453</v>
      </c>
      <c r="C259" s="154">
        <v>4728</v>
      </c>
      <c r="D259" s="154">
        <v>5120</v>
      </c>
      <c r="E259" s="154">
        <v>5393</v>
      </c>
      <c r="F259" s="154">
        <v>6147</v>
      </c>
      <c r="G259" s="154">
        <v>6074</v>
      </c>
      <c r="H259" s="154">
        <v>5708</v>
      </c>
      <c r="I259" s="154">
        <v>4875</v>
      </c>
      <c r="J259" s="154">
        <v>5020</v>
      </c>
      <c r="K259" s="154">
        <v>5098</v>
      </c>
      <c r="L259" s="154">
        <v>5608</v>
      </c>
      <c r="M259" s="154">
        <v>5566</v>
      </c>
    </row>
    <row r="260" spans="1:14" x14ac:dyDescent="0.25">
      <c r="A260" s="3" t="s">
        <v>1</v>
      </c>
      <c r="B260" s="154">
        <v>2510</v>
      </c>
      <c r="C260" s="154">
        <v>2662</v>
      </c>
      <c r="D260" s="154">
        <v>2815</v>
      </c>
      <c r="E260" s="154">
        <v>2724</v>
      </c>
      <c r="F260" s="154">
        <v>3119</v>
      </c>
      <c r="G260" s="154">
        <v>3455</v>
      </c>
      <c r="H260" s="154">
        <v>3555</v>
      </c>
      <c r="I260" s="154">
        <v>3019</v>
      </c>
      <c r="J260" s="154">
        <v>2809</v>
      </c>
      <c r="K260" s="154">
        <v>2746</v>
      </c>
      <c r="L260" s="154">
        <v>2837</v>
      </c>
      <c r="M260" s="154">
        <v>2545</v>
      </c>
    </row>
    <row r="261" spans="1:14" x14ac:dyDescent="0.25">
      <c r="A261" s="25" t="s">
        <v>71</v>
      </c>
      <c r="B261" s="154">
        <v>1531</v>
      </c>
      <c r="C261" s="154">
        <v>1592</v>
      </c>
      <c r="D261" s="154">
        <v>1609</v>
      </c>
      <c r="E261" s="154">
        <v>1645</v>
      </c>
      <c r="F261" s="154">
        <v>1737</v>
      </c>
      <c r="G261" s="154">
        <v>1798</v>
      </c>
      <c r="H261" s="154">
        <v>1718</v>
      </c>
      <c r="I261" s="154">
        <v>1626</v>
      </c>
      <c r="J261" s="154">
        <v>1657</v>
      </c>
      <c r="K261" s="154">
        <v>1725</v>
      </c>
      <c r="L261" s="154">
        <v>1693</v>
      </c>
      <c r="M261" s="154">
        <v>1581</v>
      </c>
    </row>
    <row r="262" spans="1:14" x14ac:dyDescent="0.25">
      <c r="A262" s="3" t="s">
        <v>2</v>
      </c>
      <c r="B262" s="154">
        <v>777</v>
      </c>
      <c r="C262" s="154">
        <v>824</v>
      </c>
      <c r="D262" s="154">
        <v>887</v>
      </c>
      <c r="E262" s="154">
        <v>892</v>
      </c>
      <c r="F262" s="154">
        <v>1008</v>
      </c>
      <c r="G262" s="154">
        <v>1035</v>
      </c>
      <c r="H262" s="154">
        <v>1035</v>
      </c>
      <c r="I262" s="154">
        <v>878</v>
      </c>
      <c r="J262" s="154">
        <v>866</v>
      </c>
      <c r="K262" s="154">
        <v>885</v>
      </c>
      <c r="L262" s="154">
        <v>935</v>
      </c>
      <c r="M262" s="154">
        <v>887</v>
      </c>
    </row>
    <row r="263" spans="1:14" x14ac:dyDescent="0.25">
      <c r="A263" s="3" t="s">
        <v>3</v>
      </c>
      <c r="B263" s="154">
        <v>744</v>
      </c>
      <c r="C263" s="154">
        <v>758</v>
      </c>
      <c r="D263" s="154">
        <v>786</v>
      </c>
      <c r="E263" s="154">
        <v>827</v>
      </c>
      <c r="F263" s="154">
        <v>773</v>
      </c>
      <c r="G263" s="154">
        <v>855</v>
      </c>
      <c r="H263" s="154">
        <v>843</v>
      </c>
      <c r="I263" s="154">
        <v>918</v>
      </c>
      <c r="J263" s="154">
        <v>941</v>
      </c>
      <c r="K263" s="154">
        <v>1025</v>
      </c>
      <c r="L263" s="154">
        <v>1125</v>
      </c>
      <c r="M263" s="154">
        <v>1067</v>
      </c>
    </row>
    <row r="264" spans="1:14" x14ac:dyDescent="0.25">
      <c r="A264" s="25" t="s">
        <v>70</v>
      </c>
      <c r="B264" s="154">
        <v>331</v>
      </c>
      <c r="C264" s="154">
        <v>319</v>
      </c>
      <c r="D264" s="154">
        <v>327</v>
      </c>
      <c r="E264" s="154">
        <v>296</v>
      </c>
      <c r="F264" s="154">
        <v>315</v>
      </c>
      <c r="G264" s="154">
        <v>308</v>
      </c>
      <c r="H264" s="154">
        <v>322</v>
      </c>
      <c r="I264" s="154">
        <v>266</v>
      </c>
      <c r="J264" s="154">
        <v>257</v>
      </c>
      <c r="K264" s="154">
        <v>273</v>
      </c>
      <c r="L264" s="154">
        <v>365</v>
      </c>
      <c r="M264" s="154">
        <v>372</v>
      </c>
    </row>
    <row r="265" spans="1:14" x14ac:dyDescent="0.25">
      <c r="A265" s="26" t="s">
        <v>13</v>
      </c>
      <c r="B265" s="170">
        <v>10346</v>
      </c>
      <c r="C265" s="170">
        <v>10884</v>
      </c>
      <c r="D265" s="170">
        <v>11544</v>
      </c>
      <c r="E265" s="170">
        <v>11778</v>
      </c>
      <c r="F265" s="170">
        <v>13098</v>
      </c>
      <c r="G265" s="170">
        <v>13525</v>
      </c>
      <c r="H265" s="170">
        <v>13180</v>
      </c>
      <c r="I265" s="170">
        <v>11583</v>
      </c>
      <c r="J265" s="170">
        <v>11550</v>
      </c>
      <c r="K265" s="170">
        <v>11752</v>
      </c>
      <c r="L265" s="170">
        <v>12563</v>
      </c>
      <c r="M265" s="170">
        <v>12018</v>
      </c>
    </row>
    <row r="266" spans="1:14" x14ac:dyDescent="0.25">
      <c r="A266" s="26"/>
    </row>
    <row r="267" spans="1:14" x14ac:dyDescent="0.25">
      <c r="A267" s="3"/>
    </row>
    <row r="268" spans="1:14" ht="15.75" thickBot="1" x14ac:dyDescent="0.3">
      <c r="A268" s="3"/>
      <c r="B268" s="290" t="s">
        <v>667</v>
      </c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</row>
    <row r="269" spans="1:14" x14ac:dyDescent="0.25">
      <c r="A269" s="3"/>
      <c r="B269" s="186">
        <v>40188</v>
      </c>
      <c r="C269" s="187">
        <v>40219</v>
      </c>
      <c r="D269" s="187">
        <v>40238</v>
      </c>
      <c r="E269" s="187">
        <v>40278</v>
      </c>
      <c r="F269" s="187">
        <v>40308</v>
      </c>
      <c r="G269" s="187">
        <v>40339</v>
      </c>
      <c r="H269" s="187">
        <v>40369</v>
      </c>
      <c r="I269" s="187">
        <v>40400</v>
      </c>
      <c r="J269" s="187">
        <v>40431</v>
      </c>
      <c r="K269" s="187">
        <v>40452</v>
      </c>
      <c r="L269" s="187">
        <v>40483</v>
      </c>
      <c r="M269" s="188">
        <v>40513</v>
      </c>
      <c r="N269" s="197"/>
    </row>
    <row r="270" spans="1:14" x14ac:dyDescent="0.25">
      <c r="A270" s="3" t="s">
        <v>0</v>
      </c>
      <c r="B270" s="9">
        <v>0.51100000000000001</v>
      </c>
      <c r="C270" s="9">
        <v>0.51100000000000001</v>
      </c>
      <c r="D270" s="9">
        <v>0.503</v>
      </c>
      <c r="E270" s="9">
        <v>0.49199999999999999</v>
      </c>
      <c r="F270" s="9">
        <v>0.48399999999999999</v>
      </c>
      <c r="G270" s="9">
        <v>0.48099999999999998</v>
      </c>
      <c r="H270" s="9">
        <v>0.48599999999999999</v>
      </c>
      <c r="I270" s="9">
        <v>0.49299999999999999</v>
      </c>
      <c r="J270" s="9">
        <v>0.495</v>
      </c>
      <c r="K270" s="9">
        <v>0.497</v>
      </c>
      <c r="L270" s="9">
        <v>0.498</v>
      </c>
      <c r="M270" s="9">
        <v>0.496</v>
      </c>
      <c r="N270" s="198"/>
    </row>
    <row r="271" spans="1:14" x14ac:dyDescent="0.25">
      <c r="A271" s="3" t="s">
        <v>1</v>
      </c>
      <c r="B271" s="9">
        <v>0.73499999999999999</v>
      </c>
      <c r="C271" s="9">
        <v>0.72599999999999998</v>
      </c>
      <c r="D271" s="9">
        <v>0.71299999999999997</v>
      </c>
      <c r="E271" s="9">
        <v>0.71199999999999997</v>
      </c>
      <c r="F271" s="9">
        <v>0.71299999999999997</v>
      </c>
      <c r="G271" s="9">
        <v>0.71299999999999997</v>
      </c>
      <c r="H271" s="9">
        <v>0.71499999999999997</v>
      </c>
      <c r="I271" s="9">
        <v>0.70899999999999996</v>
      </c>
      <c r="J271" s="9">
        <v>0.70799999999999996</v>
      </c>
      <c r="K271" s="9">
        <v>0.69599999999999995</v>
      </c>
      <c r="L271" s="9">
        <v>0.69499999999999995</v>
      </c>
      <c r="M271" s="9">
        <v>0.70199999999999996</v>
      </c>
      <c r="N271" s="198"/>
    </row>
    <row r="272" spans="1:14" x14ac:dyDescent="0.25">
      <c r="A272" s="25" t="s">
        <v>71</v>
      </c>
      <c r="B272" s="9">
        <v>1.637</v>
      </c>
      <c r="C272" s="9">
        <v>1.64</v>
      </c>
      <c r="D272" s="9">
        <v>1.6359999999999999</v>
      </c>
      <c r="E272" s="9">
        <v>1.6279999999999999</v>
      </c>
      <c r="F272" s="9">
        <v>1.6040000000000001</v>
      </c>
      <c r="G272" s="9">
        <v>1.581</v>
      </c>
      <c r="H272" s="9">
        <v>1.5529999999999999</v>
      </c>
      <c r="I272" s="9">
        <v>1.542</v>
      </c>
      <c r="J272" s="9">
        <v>1.54</v>
      </c>
      <c r="K272" s="9">
        <v>1.5580000000000001</v>
      </c>
      <c r="L272" s="9">
        <v>1.6060000000000001</v>
      </c>
      <c r="M272" s="9">
        <v>1.631</v>
      </c>
      <c r="N272" s="198"/>
    </row>
    <row r="273" spans="1:14" x14ac:dyDescent="0.25">
      <c r="A273" s="3" t="s">
        <v>2</v>
      </c>
      <c r="B273" s="9">
        <v>0.81699999999999995</v>
      </c>
      <c r="C273" s="9">
        <v>0.80600000000000005</v>
      </c>
      <c r="D273" s="9">
        <v>0.80300000000000005</v>
      </c>
      <c r="E273" s="9">
        <v>0.81100000000000005</v>
      </c>
      <c r="F273" s="9">
        <v>0.80900000000000005</v>
      </c>
      <c r="G273" s="9">
        <v>0.79800000000000004</v>
      </c>
      <c r="H273" s="9">
        <v>0.79</v>
      </c>
      <c r="I273" s="9">
        <v>0.79100000000000004</v>
      </c>
      <c r="J273" s="9">
        <v>0.79500000000000004</v>
      </c>
      <c r="K273" s="9">
        <v>0.79300000000000004</v>
      </c>
      <c r="L273" s="9">
        <v>0.79500000000000004</v>
      </c>
      <c r="M273" s="9">
        <v>0.80400000000000005</v>
      </c>
      <c r="N273" s="199"/>
    </row>
    <row r="274" spans="1:14" x14ac:dyDescent="0.25">
      <c r="A274" s="3" t="s">
        <v>3</v>
      </c>
      <c r="B274" s="9">
        <v>1.2669999999999999</v>
      </c>
      <c r="C274" s="9">
        <v>1.2549999999999999</v>
      </c>
      <c r="D274" s="9">
        <v>1.244</v>
      </c>
      <c r="E274" s="9">
        <v>1.248</v>
      </c>
      <c r="F274" s="9">
        <v>1.2649999999999999</v>
      </c>
      <c r="G274" s="9">
        <v>1.282</v>
      </c>
      <c r="H274" s="9">
        <v>1.294</v>
      </c>
      <c r="I274" s="9">
        <v>1.2869999999999999</v>
      </c>
      <c r="J274" s="9">
        <v>1.256</v>
      </c>
      <c r="K274" s="9">
        <v>1.242</v>
      </c>
      <c r="L274" s="9">
        <v>1.22</v>
      </c>
      <c r="M274" s="9">
        <v>1.2190000000000001</v>
      </c>
    </row>
    <row r="275" spans="1:14" x14ac:dyDescent="0.25">
      <c r="A275" s="25" t="s">
        <v>70</v>
      </c>
      <c r="B275" s="9">
        <v>1.851</v>
      </c>
      <c r="C275" s="9">
        <v>1.7030000000000001</v>
      </c>
      <c r="D275" s="9">
        <v>1.734</v>
      </c>
      <c r="E275" s="9">
        <v>1.696</v>
      </c>
      <c r="F275" s="9">
        <v>1.776</v>
      </c>
      <c r="G275" s="9">
        <v>1.7490000000000001</v>
      </c>
      <c r="H275" s="9">
        <v>1.7749999999999999</v>
      </c>
      <c r="I275" s="9">
        <v>1.7430000000000001</v>
      </c>
      <c r="J275" s="9">
        <v>1.7909999999999999</v>
      </c>
      <c r="K275" s="9">
        <v>1.75</v>
      </c>
      <c r="L275" s="9">
        <v>1.7330000000000001</v>
      </c>
      <c r="M275" s="9">
        <v>1.708</v>
      </c>
    </row>
    <row r="276" spans="1:14" x14ac:dyDescent="0.25">
      <c r="A276" s="27" t="s">
        <v>13</v>
      </c>
      <c r="B276" s="171">
        <v>0.85199999999999998</v>
      </c>
      <c r="C276" s="171">
        <v>0.83799999999999997</v>
      </c>
      <c r="D276" s="171">
        <v>0.82099999999999995</v>
      </c>
      <c r="E276" s="171">
        <v>0.80900000000000005</v>
      </c>
      <c r="F276" s="171">
        <v>0.78900000000000003</v>
      </c>
      <c r="G276" s="171">
        <v>0.79</v>
      </c>
      <c r="H276" s="171">
        <v>0.79400000000000004</v>
      </c>
      <c r="I276" s="171">
        <v>0.81100000000000005</v>
      </c>
      <c r="J276" s="171">
        <v>0.81</v>
      </c>
      <c r="K276" s="171">
        <v>0.81599999999999995</v>
      </c>
      <c r="L276" s="171">
        <v>0.81499999999999995</v>
      </c>
      <c r="M276" s="171">
        <v>0.81299999999999994</v>
      </c>
      <c r="N276" s="200"/>
    </row>
    <row r="277" spans="1:14" x14ac:dyDescent="0.25">
      <c r="A277" s="27"/>
      <c r="N277" s="200"/>
    </row>
    <row r="278" spans="1:14" x14ac:dyDescent="0.25">
      <c r="A278" s="3"/>
      <c r="N278" s="197"/>
    </row>
    <row r="279" spans="1:14" ht="15.75" thickBot="1" x14ac:dyDescent="0.3">
      <c r="A279" s="3"/>
      <c r="B279" s="290" t="s">
        <v>668</v>
      </c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198"/>
    </row>
    <row r="280" spans="1:14" x14ac:dyDescent="0.25">
      <c r="A280" s="3"/>
      <c r="B280" s="186">
        <v>40179</v>
      </c>
      <c r="C280" s="187">
        <v>40219</v>
      </c>
      <c r="D280" s="187">
        <v>40238</v>
      </c>
      <c r="E280" s="187">
        <v>40278</v>
      </c>
      <c r="F280" s="187">
        <v>40308</v>
      </c>
      <c r="G280" s="187">
        <v>40339</v>
      </c>
      <c r="H280" s="187">
        <v>40369</v>
      </c>
      <c r="I280" s="187">
        <v>40400</v>
      </c>
      <c r="J280" s="187">
        <v>40431</v>
      </c>
      <c r="K280" s="187">
        <v>40452</v>
      </c>
      <c r="L280" s="187">
        <v>40483</v>
      </c>
      <c r="M280" s="187">
        <v>40513</v>
      </c>
    </row>
    <row r="281" spans="1:14" x14ac:dyDescent="0.25">
      <c r="A281" s="3" t="s">
        <v>33</v>
      </c>
      <c r="B281" s="154">
        <v>9201</v>
      </c>
      <c r="C281" s="154">
        <v>10476</v>
      </c>
      <c r="D281" s="154">
        <v>9105</v>
      </c>
      <c r="E281" s="154">
        <v>9970</v>
      </c>
      <c r="F281" s="154">
        <v>14041</v>
      </c>
      <c r="G281" s="154">
        <v>10256</v>
      </c>
      <c r="H281" s="154">
        <v>9012</v>
      </c>
      <c r="I281" s="154">
        <v>9652</v>
      </c>
      <c r="J281" s="154">
        <v>10054</v>
      </c>
      <c r="K281" s="154">
        <v>9444</v>
      </c>
      <c r="L281" s="154">
        <v>11769</v>
      </c>
      <c r="M281" s="154">
        <v>8777</v>
      </c>
    </row>
    <row r="282" spans="1:14" x14ac:dyDescent="0.25">
      <c r="A282" s="3" t="s">
        <v>34</v>
      </c>
      <c r="B282" s="154">
        <v>1317</v>
      </c>
      <c r="C282" s="154">
        <v>1354</v>
      </c>
      <c r="D282" s="154">
        <v>1288</v>
      </c>
      <c r="E282" s="154">
        <v>1409</v>
      </c>
      <c r="F282" s="154">
        <v>1974</v>
      </c>
      <c r="G282" s="154">
        <v>1273</v>
      </c>
      <c r="H282" s="154">
        <v>1206</v>
      </c>
      <c r="I282" s="154">
        <v>1380</v>
      </c>
      <c r="J282" s="154">
        <v>1392</v>
      </c>
      <c r="K282" s="154">
        <v>1344</v>
      </c>
      <c r="L282" s="154">
        <v>1717</v>
      </c>
      <c r="M282" s="154">
        <v>1203</v>
      </c>
    </row>
    <row r="283" spans="1:14" x14ac:dyDescent="0.25">
      <c r="A283" s="3" t="s">
        <v>19</v>
      </c>
      <c r="B283" s="154">
        <v>179</v>
      </c>
      <c r="C283" s="154">
        <v>218</v>
      </c>
      <c r="D283" s="154">
        <v>177</v>
      </c>
      <c r="E283" s="154">
        <v>172</v>
      </c>
      <c r="F283" s="154">
        <v>246</v>
      </c>
      <c r="G283" s="154">
        <v>181</v>
      </c>
      <c r="H283" s="154">
        <v>153</v>
      </c>
      <c r="I283" s="154">
        <v>196</v>
      </c>
      <c r="J283" s="154">
        <v>195</v>
      </c>
      <c r="K283" s="154">
        <v>209</v>
      </c>
      <c r="L283" s="154">
        <v>263</v>
      </c>
      <c r="M283" s="154">
        <v>196</v>
      </c>
    </row>
    <row r="284" spans="1:14" x14ac:dyDescent="0.25">
      <c r="A284" s="26" t="s">
        <v>35</v>
      </c>
      <c r="B284" s="154">
        <v>10697</v>
      </c>
      <c r="C284" s="154">
        <v>12048</v>
      </c>
      <c r="D284" s="154">
        <v>10570</v>
      </c>
      <c r="E284" s="154">
        <v>11550</v>
      </c>
      <c r="F284" s="154">
        <v>16261</v>
      </c>
      <c r="G284" s="154">
        <v>11710</v>
      </c>
      <c r="H284" s="154">
        <v>10370</v>
      </c>
      <c r="I284" s="154">
        <v>11227</v>
      </c>
      <c r="J284" s="154">
        <v>11641</v>
      </c>
      <c r="K284" s="154">
        <f>SUM(K281:K283)</f>
        <v>10997</v>
      </c>
      <c r="L284" s="154">
        <v>13749</v>
      </c>
      <c r="M284" s="154">
        <v>10176</v>
      </c>
    </row>
    <row r="285" spans="1:14" x14ac:dyDescent="0.25">
      <c r="A285" s="3" t="s">
        <v>10</v>
      </c>
      <c r="B285" s="154">
        <v>516</v>
      </c>
      <c r="C285" s="154">
        <v>467</v>
      </c>
      <c r="D285" s="154">
        <v>446</v>
      </c>
      <c r="E285" s="154">
        <v>388</v>
      </c>
      <c r="F285" s="154">
        <v>507</v>
      </c>
      <c r="G285" s="154">
        <v>452</v>
      </c>
      <c r="H285" s="154">
        <v>459</v>
      </c>
      <c r="I285" s="154">
        <v>495</v>
      </c>
      <c r="J285" s="154">
        <v>450</v>
      </c>
      <c r="K285" s="154">
        <v>447</v>
      </c>
      <c r="L285" s="154">
        <v>403</v>
      </c>
      <c r="M285" s="154">
        <v>351</v>
      </c>
    </row>
    <row r="286" spans="1:14" x14ac:dyDescent="0.25">
      <c r="A286" s="27" t="s">
        <v>32</v>
      </c>
      <c r="B286" s="170">
        <v>11213</v>
      </c>
      <c r="C286" s="170">
        <v>12515</v>
      </c>
      <c r="D286" s="170">
        <v>11015</v>
      </c>
      <c r="E286" s="170">
        <v>11939</v>
      </c>
      <c r="F286" s="170">
        <v>16768</v>
      </c>
      <c r="G286" s="170">
        <v>12162</v>
      </c>
      <c r="H286" s="170">
        <v>10829</v>
      </c>
      <c r="I286" s="170">
        <v>11722</v>
      </c>
      <c r="J286" s="170">
        <v>12092</v>
      </c>
      <c r="K286" s="170">
        <v>11445</v>
      </c>
      <c r="L286" s="170">
        <v>14152</v>
      </c>
      <c r="M286" s="170">
        <v>10528</v>
      </c>
    </row>
    <row r="287" spans="1:14" x14ac:dyDescent="0.25">
      <c r="A287" s="27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</row>
    <row r="288" spans="1:14" ht="15.75" thickBot="1" x14ac:dyDescent="0.3">
      <c r="A288" s="3"/>
      <c r="B288" s="290" t="s">
        <v>669</v>
      </c>
      <c r="C288" s="290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</row>
    <row r="289" spans="1:13" x14ac:dyDescent="0.25">
      <c r="A289" s="3"/>
      <c r="B289" s="186">
        <v>40188</v>
      </c>
      <c r="C289" s="187">
        <v>40219</v>
      </c>
      <c r="D289" s="187">
        <v>40247</v>
      </c>
      <c r="E289" s="187">
        <v>40278</v>
      </c>
      <c r="F289" s="187">
        <v>40308</v>
      </c>
      <c r="G289" s="187">
        <v>40339</v>
      </c>
      <c r="H289" s="187">
        <v>40369</v>
      </c>
      <c r="I289" s="187">
        <v>40400</v>
      </c>
      <c r="J289" s="187">
        <v>40431</v>
      </c>
      <c r="K289" s="187">
        <v>40452</v>
      </c>
      <c r="L289" s="187">
        <v>40483</v>
      </c>
      <c r="M289" s="188">
        <v>40513</v>
      </c>
    </row>
    <row r="290" spans="1:13" x14ac:dyDescent="0.25">
      <c r="A290" s="3" t="s">
        <v>31</v>
      </c>
      <c r="B290" s="9">
        <v>0.78400000000000003</v>
      </c>
      <c r="C290" s="9">
        <v>0.77</v>
      </c>
      <c r="D290" s="9">
        <v>0.754</v>
      </c>
      <c r="E290" s="9">
        <v>0.746</v>
      </c>
      <c r="F290" s="9">
        <v>0.73</v>
      </c>
      <c r="G290" s="9">
        <v>0.73199999999999998</v>
      </c>
      <c r="H290" s="9">
        <v>0.73699999999999999</v>
      </c>
      <c r="I290" s="9">
        <v>0.747</v>
      </c>
      <c r="J290" s="9">
        <v>0.747</v>
      </c>
      <c r="K290" s="9">
        <v>0.749</v>
      </c>
      <c r="L290" s="9">
        <v>0.751</v>
      </c>
      <c r="M290" s="9">
        <v>0.748</v>
      </c>
    </row>
    <row r="291" spans="1:13" x14ac:dyDescent="0.25">
      <c r="A291" s="3" t="s">
        <v>10</v>
      </c>
      <c r="B291" s="9">
        <v>2.3660000000000001</v>
      </c>
      <c r="C291" s="9">
        <v>2.3730000000000002</v>
      </c>
      <c r="D291" s="9">
        <v>2.3919999999999999</v>
      </c>
      <c r="E291" s="9">
        <v>2.4649999999999999</v>
      </c>
      <c r="F291" s="9">
        <v>2.4780000000000002</v>
      </c>
      <c r="G291" s="9">
        <v>2.4889999999999999</v>
      </c>
      <c r="H291" s="9">
        <v>2.3319999999999999</v>
      </c>
      <c r="I291" s="9">
        <v>2.3170000000000002</v>
      </c>
      <c r="J291" s="9">
        <v>2.2919999999999998</v>
      </c>
      <c r="K291" s="9">
        <v>2.4390000000000001</v>
      </c>
      <c r="L291" s="9">
        <v>2.5790000000000002</v>
      </c>
      <c r="M291" s="9">
        <v>2.7040000000000002</v>
      </c>
    </row>
    <row r="292" spans="1:13" x14ac:dyDescent="0.25">
      <c r="A292" s="27" t="s">
        <v>32</v>
      </c>
      <c r="B292" s="171">
        <v>0.85199999999999998</v>
      </c>
      <c r="C292" s="171">
        <v>0.83799999999999997</v>
      </c>
      <c r="D292" s="171">
        <v>0.82099999999999995</v>
      </c>
      <c r="E292" s="171">
        <v>0.80900000000000005</v>
      </c>
      <c r="F292" s="171">
        <v>0.78900000000000003</v>
      </c>
      <c r="G292" s="171">
        <v>0.79</v>
      </c>
      <c r="H292" s="171">
        <v>0.79400000000000004</v>
      </c>
      <c r="I292" s="171">
        <v>0.81100000000000005</v>
      </c>
      <c r="J292" s="171">
        <v>0.81</v>
      </c>
      <c r="K292" s="171">
        <v>0.81599999999999995</v>
      </c>
      <c r="L292" s="171">
        <v>0.81499999999999995</v>
      </c>
      <c r="M292" s="171">
        <v>0.81299999999999994</v>
      </c>
    </row>
    <row r="293" spans="1:13" ht="28.5" customHeight="1" x14ac:dyDescent="0.25">
      <c r="A293" s="288" t="s">
        <v>674</v>
      </c>
      <c r="B293" s="288"/>
      <c r="C293" s="288"/>
      <c r="D293" s="288"/>
      <c r="E293" s="288"/>
      <c r="F293" s="288"/>
      <c r="G293" s="288"/>
      <c r="H293" s="288"/>
      <c r="I293" s="288"/>
      <c r="J293" s="288"/>
      <c r="K293" s="288"/>
      <c r="L293" s="288"/>
      <c r="M293" s="288"/>
    </row>
    <row r="294" spans="1:13" ht="12.75" customHeight="1" x14ac:dyDescent="0.25">
      <c r="B294" s="193"/>
      <c r="C294" s="193"/>
      <c r="D294" s="193"/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1:13" ht="22.5" customHeight="1" x14ac:dyDescent="0.25">
      <c r="A295" s="179">
        <v>2009</v>
      </c>
      <c r="B295" s="289" t="s">
        <v>664</v>
      </c>
      <c r="C295" s="289"/>
      <c r="D295" s="289"/>
      <c r="E295" s="289"/>
      <c r="F295" s="289"/>
      <c r="G295" s="289"/>
      <c r="H295" s="289"/>
      <c r="I295" s="289"/>
      <c r="J295" s="289"/>
      <c r="K295" s="289"/>
      <c r="L295" s="289"/>
      <c r="M295" s="289"/>
    </row>
    <row r="296" spans="1:13" x14ac:dyDescent="0.25">
      <c r="A296" s="8" t="s">
        <v>72</v>
      </c>
      <c r="B296" s="92">
        <v>20</v>
      </c>
      <c r="C296" s="92">
        <v>19</v>
      </c>
      <c r="D296" s="92">
        <v>22</v>
      </c>
      <c r="E296" s="92">
        <v>21</v>
      </c>
      <c r="F296" s="92">
        <v>20</v>
      </c>
      <c r="G296" s="92">
        <v>22</v>
      </c>
      <c r="H296" s="92">
        <v>22</v>
      </c>
      <c r="I296" s="92">
        <v>21</v>
      </c>
      <c r="J296" s="92">
        <v>21</v>
      </c>
      <c r="K296" s="92">
        <v>22</v>
      </c>
      <c r="L296" s="92">
        <v>20</v>
      </c>
      <c r="M296" s="169">
        <v>22</v>
      </c>
    </row>
    <row r="297" spans="1:13" ht="15.75" thickBot="1" x14ac:dyDescent="0.3">
      <c r="A297" s="3"/>
      <c r="B297" s="290" t="s">
        <v>665</v>
      </c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</row>
    <row r="298" spans="1:13" x14ac:dyDescent="0.25">
      <c r="A298" s="3"/>
      <c r="B298" s="186">
        <v>39814</v>
      </c>
      <c r="C298" s="187">
        <v>39845</v>
      </c>
      <c r="D298" s="187">
        <v>39873</v>
      </c>
      <c r="E298" s="187">
        <v>39904</v>
      </c>
      <c r="F298" s="187">
        <v>39934</v>
      </c>
      <c r="G298" s="187">
        <v>39965</v>
      </c>
      <c r="H298" s="187">
        <v>39995</v>
      </c>
      <c r="I298" s="187">
        <v>40026</v>
      </c>
      <c r="J298" s="187">
        <v>40057</v>
      </c>
      <c r="K298" s="187">
        <v>40087</v>
      </c>
      <c r="L298" s="187">
        <v>40126</v>
      </c>
      <c r="M298" s="188">
        <v>40148</v>
      </c>
    </row>
    <row r="299" spans="1:13" x14ac:dyDescent="0.25">
      <c r="A299" s="3" t="s">
        <v>0</v>
      </c>
      <c r="B299" s="157">
        <v>3577</v>
      </c>
      <c r="C299" s="157">
        <v>4143</v>
      </c>
      <c r="D299" s="157">
        <v>3825</v>
      </c>
      <c r="E299" s="157">
        <v>3321</v>
      </c>
      <c r="F299" s="157">
        <v>4723</v>
      </c>
      <c r="G299" s="157">
        <v>5107</v>
      </c>
      <c r="H299" s="157">
        <v>4168</v>
      </c>
      <c r="I299" s="157">
        <v>4738</v>
      </c>
      <c r="J299" s="157">
        <v>4373</v>
      </c>
      <c r="K299" s="154">
        <v>4472</v>
      </c>
      <c r="L299" s="154">
        <v>4786</v>
      </c>
      <c r="M299" s="154">
        <v>3886</v>
      </c>
    </row>
    <row r="300" spans="1:13" x14ac:dyDescent="0.25">
      <c r="A300" s="3" t="s">
        <v>1</v>
      </c>
      <c r="B300" s="154">
        <v>2985</v>
      </c>
      <c r="C300" s="154">
        <v>3436</v>
      </c>
      <c r="D300" s="154">
        <v>4126</v>
      </c>
      <c r="E300" s="154">
        <v>3045</v>
      </c>
      <c r="F300" s="154">
        <v>2996</v>
      </c>
      <c r="G300" s="154">
        <v>2926</v>
      </c>
      <c r="H300" s="154">
        <v>2532</v>
      </c>
      <c r="I300" s="154">
        <v>2452</v>
      </c>
      <c r="J300" s="154">
        <v>2990</v>
      </c>
      <c r="K300" s="154">
        <v>2824</v>
      </c>
      <c r="L300" s="154">
        <v>2479</v>
      </c>
      <c r="M300" s="154">
        <v>2237</v>
      </c>
    </row>
    <row r="301" spans="1:13" x14ac:dyDescent="0.25">
      <c r="A301" s="25" t="s">
        <v>71</v>
      </c>
      <c r="B301" s="154">
        <v>1510</v>
      </c>
      <c r="C301" s="154">
        <v>1621</v>
      </c>
      <c r="D301" s="154">
        <v>1452</v>
      </c>
      <c r="E301" s="154">
        <v>1318</v>
      </c>
      <c r="F301" s="154">
        <v>1407</v>
      </c>
      <c r="G301" s="154">
        <v>1460</v>
      </c>
      <c r="H301" s="154">
        <v>1421</v>
      </c>
      <c r="I301" s="154">
        <v>1470</v>
      </c>
      <c r="J301" s="154">
        <v>1564</v>
      </c>
      <c r="K301" s="155">
        <v>1726</v>
      </c>
      <c r="L301" s="155">
        <v>1514</v>
      </c>
      <c r="M301" s="155">
        <v>1448</v>
      </c>
    </row>
    <row r="302" spans="1:13" x14ac:dyDescent="0.25">
      <c r="A302" s="3" t="s">
        <v>2</v>
      </c>
      <c r="B302" s="154">
        <v>460</v>
      </c>
      <c r="C302" s="154">
        <v>512</v>
      </c>
      <c r="D302" s="154">
        <v>546</v>
      </c>
      <c r="E302" s="154">
        <v>451</v>
      </c>
      <c r="F302" s="154">
        <v>544</v>
      </c>
      <c r="G302" s="154">
        <v>702</v>
      </c>
      <c r="H302" s="154">
        <v>612</v>
      </c>
      <c r="I302" s="154">
        <v>616</v>
      </c>
      <c r="J302" s="154">
        <v>756</v>
      </c>
      <c r="K302" s="155">
        <v>747</v>
      </c>
      <c r="L302" s="155">
        <v>782</v>
      </c>
      <c r="M302" s="155">
        <v>735</v>
      </c>
    </row>
    <row r="303" spans="1:13" x14ac:dyDescent="0.25">
      <c r="A303" s="3" t="s">
        <v>3</v>
      </c>
      <c r="B303" s="154">
        <v>655</v>
      </c>
      <c r="C303" s="154">
        <v>789</v>
      </c>
      <c r="D303" s="154">
        <v>624</v>
      </c>
      <c r="E303" s="154">
        <v>801</v>
      </c>
      <c r="F303" s="154">
        <v>731</v>
      </c>
      <c r="G303" s="154">
        <v>912</v>
      </c>
      <c r="H303" s="154">
        <v>748</v>
      </c>
      <c r="I303" s="154">
        <v>735</v>
      </c>
      <c r="J303" s="154">
        <v>639</v>
      </c>
      <c r="K303" s="155">
        <v>785</v>
      </c>
      <c r="L303" s="155">
        <v>862</v>
      </c>
      <c r="M303" s="155">
        <v>614</v>
      </c>
    </row>
    <row r="304" spans="1:13" x14ac:dyDescent="0.25">
      <c r="A304" s="25" t="s">
        <v>70</v>
      </c>
      <c r="B304" s="154">
        <v>215</v>
      </c>
      <c r="C304" s="154">
        <v>216</v>
      </c>
      <c r="D304" s="154">
        <v>215</v>
      </c>
      <c r="E304" s="154">
        <v>164</v>
      </c>
      <c r="F304" s="154">
        <v>206</v>
      </c>
      <c r="G304" s="154">
        <v>201</v>
      </c>
      <c r="H304" s="154">
        <v>195</v>
      </c>
      <c r="I304" s="154">
        <v>184</v>
      </c>
      <c r="J304" s="154">
        <v>226</v>
      </c>
      <c r="K304" s="155">
        <v>239</v>
      </c>
      <c r="L304" s="155">
        <v>372</v>
      </c>
      <c r="M304" s="155">
        <v>273</v>
      </c>
    </row>
    <row r="305" spans="1:13" x14ac:dyDescent="0.25">
      <c r="A305" s="26" t="s">
        <v>13</v>
      </c>
      <c r="B305" s="170">
        <v>9403</v>
      </c>
      <c r="C305" s="170">
        <v>10717</v>
      </c>
      <c r="D305" s="170">
        <v>10788</v>
      </c>
      <c r="E305" s="170">
        <v>9099</v>
      </c>
      <c r="F305" s="170">
        <v>10606</v>
      </c>
      <c r="G305" s="170">
        <v>11307</v>
      </c>
      <c r="H305" s="170">
        <v>9676</v>
      </c>
      <c r="I305" s="170">
        <v>10194</v>
      </c>
      <c r="J305" s="170">
        <v>10548</v>
      </c>
      <c r="K305" s="170">
        <v>10793</v>
      </c>
      <c r="L305" s="170">
        <v>10794</v>
      </c>
      <c r="M305" s="170">
        <v>9191</v>
      </c>
    </row>
    <row r="306" spans="1:13" x14ac:dyDescent="0.25">
      <c r="A306" s="26"/>
    </row>
    <row r="307" spans="1:13" x14ac:dyDescent="0.25">
      <c r="A307" s="26"/>
    </row>
    <row r="308" spans="1:13" ht="15.75" thickBot="1" x14ac:dyDescent="0.3">
      <c r="A308" s="3"/>
      <c r="B308" s="290" t="s">
        <v>666</v>
      </c>
      <c r="C308" s="290"/>
      <c r="D308" s="290"/>
      <c r="E308" s="290"/>
      <c r="F308" s="290"/>
      <c r="G308" s="290"/>
      <c r="H308" s="290"/>
      <c r="I308" s="290"/>
      <c r="J308" s="290"/>
      <c r="K308" s="290"/>
      <c r="L308" s="290"/>
      <c r="M308" s="290"/>
    </row>
    <row r="309" spans="1:13" x14ac:dyDescent="0.25">
      <c r="A309" s="3"/>
      <c r="B309" s="186">
        <v>39814</v>
      </c>
      <c r="C309" s="187">
        <v>39845</v>
      </c>
      <c r="D309" s="187">
        <v>39873</v>
      </c>
      <c r="E309" s="187">
        <v>39904</v>
      </c>
      <c r="F309" s="187">
        <v>39934</v>
      </c>
      <c r="G309" s="187">
        <v>39965</v>
      </c>
      <c r="H309" s="187">
        <v>39995</v>
      </c>
      <c r="I309" s="187">
        <v>40026</v>
      </c>
      <c r="J309" s="187">
        <v>40057</v>
      </c>
      <c r="K309" s="187">
        <v>40087</v>
      </c>
      <c r="L309" s="187">
        <v>40126</v>
      </c>
      <c r="M309" s="188">
        <v>40148</v>
      </c>
    </row>
    <row r="310" spans="1:13" x14ac:dyDescent="0.25">
      <c r="A310" s="3" t="s">
        <v>0</v>
      </c>
      <c r="B310" s="157">
        <v>3325</v>
      </c>
      <c r="C310" s="157">
        <v>3452</v>
      </c>
      <c r="D310" s="157">
        <v>3843</v>
      </c>
      <c r="E310" s="157">
        <v>3752</v>
      </c>
      <c r="F310" s="157">
        <v>3942</v>
      </c>
      <c r="G310" s="157">
        <v>4389</v>
      </c>
      <c r="H310" s="157">
        <v>4664</v>
      </c>
      <c r="I310" s="157">
        <v>4670</v>
      </c>
      <c r="J310" s="157">
        <v>4422</v>
      </c>
      <c r="K310" s="154">
        <v>4527</v>
      </c>
      <c r="L310" s="154">
        <v>4538</v>
      </c>
      <c r="M310" s="154">
        <v>4368</v>
      </c>
    </row>
    <row r="311" spans="1:13" x14ac:dyDescent="0.25">
      <c r="A311" s="3" t="s">
        <v>1</v>
      </c>
      <c r="B311" s="154">
        <v>3309</v>
      </c>
      <c r="C311" s="154">
        <v>3161</v>
      </c>
      <c r="D311" s="154">
        <v>3537</v>
      </c>
      <c r="E311" s="154">
        <v>3548</v>
      </c>
      <c r="F311" s="154">
        <v>3407</v>
      </c>
      <c r="G311" s="154">
        <v>2988</v>
      </c>
      <c r="H311" s="154">
        <v>2812</v>
      </c>
      <c r="I311" s="154">
        <v>2639</v>
      </c>
      <c r="J311" s="154">
        <v>2656</v>
      </c>
      <c r="K311" s="154">
        <v>2756</v>
      </c>
      <c r="L311" s="154">
        <v>2770</v>
      </c>
      <c r="M311" s="154">
        <v>2514</v>
      </c>
    </row>
    <row r="312" spans="1:13" x14ac:dyDescent="0.25">
      <c r="A312" s="25" t="s">
        <v>71</v>
      </c>
      <c r="B312" s="154">
        <v>1316</v>
      </c>
      <c r="C312" s="154">
        <v>1431</v>
      </c>
      <c r="D312" s="154">
        <v>1524</v>
      </c>
      <c r="E312" s="154">
        <v>1458</v>
      </c>
      <c r="F312" s="154">
        <v>1393</v>
      </c>
      <c r="G312" s="154">
        <v>1396</v>
      </c>
      <c r="H312" s="154">
        <v>1430</v>
      </c>
      <c r="I312" s="154">
        <v>1450</v>
      </c>
      <c r="J312" s="154">
        <v>1484</v>
      </c>
      <c r="K312" s="155">
        <v>1588</v>
      </c>
      <c r="L312" s="155">
        <v>1605</v>
      </c>
      <c r="M312" s="155">
        <v>1564</v>
      </c>
    </row>
    <row r="313" spans="1:13" x14ac:dyDescent="0.25">
      <c r="A313" s="3" t="s">
        <v>2</v>
      </c>
      <c r="B313" s="154">
        <v>444</v>
      </c>
      <c r="C313" s="154">
        <v>457</v>
      </c>
      <c r="D313" s="154">
        <v>507</v>
      </c>
      <c r="E313" s="154">
        <v>503</v>
      </c>
      <c r="F313" s="154">
        <v>513</v>
      </c>
      <c r="G313" s="154">
        <v>568</v>
      </c>
      <c r="H313" s="154">
        <v>622</v>
      </c>
      <c r="I313" s="154">
        <v>644</v>
      </c>
      <c r="J313" s="154">
        <v>660</v>
      </c>
      <c r="K313" s="155">
        <v>707</v>
      </c>
      <c r="L313" s="155">
        <v>761</v>
      </c>
      <c r="M313" s="155">
        <v>754</v>
      </c>
    </row>
    <row r="314" spans="1:13" x14ac:dyDescent="0.25">
      <c r="A314" s="3" t="s">
        <v>3</v>
      </c>
      <c r="B314" s="154">
        <v>648</v>
      </c>
      <c r="C314" s="154">
        <v>669</v>
      </c>
      <c r="D314" s="154">
        <v>685</v>
      </c>
      <c r="E314" s="154">
        <v>734</v>
      </c>
      <c r="F314" s="154">
        <v>717</v>
      </c>
      <c r="G314" s="154">
        <v>818</v>
      </c>
      <c r="H314" s="154">
        <v>799</v>
      </c>
      <c r="I314" s="154">
        <v>799</v>
      </c>
      <c r="J314" s="154">
        <v>708</v>
      </c>
      <c r="K314" s="155">
        <v>721</v>
      </c>
      <c r="L314" s="155">
        <v>761</v>
      </c>
      <c r="M314" s="155">
        <v>750</v>
      </c>
    </row>
    <row r="315" spans="1:13" x14ac:dyDescent="0.25">
      <c r="A315" s="25" t="s">
        <v>70</v>
      </c>
      <c r="B315" s="154">
        <v>186</v>
      </c>
      <c r="C315" s="154">
        <v>184</v>
      </c>
      <c r="D315" s="154">
        <v>215</v>
      </c>
      <c r="E315" s="154">
        <v>198</v>
      </c>
      <c r="F315" s="154">
        <v>195</v>
      </c>
      <c r="G315" s="154">
        <v>190</v>
      </c>
      <c r="H315" s="154">
        <v>201</v>
      </c>
      <c r="I315" s="154">
        <v>193</v>
      </c>
      <c r="J315" s="154">
        <v>201</v>
      </c>
      <c r="K315" s="155">
        <v>216</v>
      </c>
      <c r="L315" s="155">
        <v>276</v>
      </c>
      <c r="M315" s="155">
        <v>292</v>
      </c>
    </row>
    <row r="316" spans="1:13" x14ac:dyDescent="0.25">
      <c r="A316" s="26" t="s">
        <v>13</v>
      </c>
      <c r="B316" s="170">
        <v>9229</v>
      </c>
      <c r="C316" s="170">
        <v>9354</v>
      </c>
      <c r="D316" s="170">
        <v>10311</v>
      </c>
      <c r="E316" s="170">
        <v>10194</v>
      </c>
      <c r="F316" s="170">
        <v>10167</v>
      </c>
      <c r="G316" s="170">
        <v>10349</v>
      </c>
      <c r="H316" s="170">
        <v>10527</v>
      </c>
      <c r="I316" s="170">
        <v>10395</v>
      </c>
      <c r="J316" s="170">
        <v>10132</v>
      </c>
      <c r="K316" s="170">
        <v>10515</v>
      </c>
      <c r="L316" s="170">
        <v>10711</v>
      </c>
      <c r="M316" s="170">
        <v>10243</v>
      </c>
    </row>
    <row r="317" spans="1:13" x14ac:dyDescent="0.25">
      <c r="A317" s="26"/>
    </row>
    <row r="318" spans="1:13" x14ac:dyDescent="0.25">
      <c r="A318" s="3"/>
    </row>
    <row r="319" spans="1:13" ht="15.75" thickBot="1" x14ac:dyDescent="0.3">
      <c r="A319" s="3"/>
      <c r="B319" s="290" t="s">
        <v>667</v>
      </c>
      <c r="C319" s="290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</row>
    <row r="320" spans="1:13" x14ac:dyDescent="0.25">
      <c r="A320" s="3"/>
      <c r="B320" s="186">
        <v>39814</v>
      </c>
      <c r="C320" s="187">
        <v>39845</v>
      </c>
      <c r="D320" s="187">
        <v>39873</v>
      </c>
      <c r="E320" s="187">
        <v>39904</v>
      </c>
      <c r="F320" s="187">
        <v>39934</v>
      </c>
      <c r="G320" s="187">
        <v>39965</v>
      </c>
      <c r="H320" s="187">
        <v>39995</v>
      </c>
      <c r="I320" s="187">
        <v>40026</v>
      </c>
      <c r="J320" s="187">
        <v>40057</v>
      </c>
      <c r="K320" s="187">
        <v>40087</v>
      </c>
      <c r="L320" s="187">
        <v>40126</v>
      </c>
      <c r="M320" s="188">
        <v>40148</v>
      </c>
    </row>
    <row r="321" spans="1:13" x14ac:dyDescent="0.25">
      <c r="A321" s="3" t="s">
        <v>0</v>
      </c>
      <c r="B321" s="9">
        <v>0.56699999999999995</v>
      </c>
      <c r="C321" s="9">
        <v>0.55300000000000005</v>
      </c>
      <c r="D321" s="9">
        <v>0.53200000000000003</v>
      </c>
      <c r="E321" s="9">
        <v>0.52700000000000002</v>
      </c>
      <c r="F321" s="9">
        <v>0.52200000000000002</v>
      </c>
      <c r="G321" s="9">
        <v>0.52500000000000002</v>
      </c>
      <c r="H321" s="48">
        <v>0.51800000000000002</v>
      </c>
      <c r="I321" s="9">
        <v>0.51100000000000001</v>
      </c>
      <c r="J321" s="9">
        <v>0.505</v>
      </c>
      <c r="K321" s="9">
        <v>0.502</v>
      </c>
      <c r="L321" s="9">
        <v>0.50600000000000001</v>
      </c>
      <c r="M321" s="9">
        <v>0.50900000000000001</v>
      </c>
    </row>
    <row r="322" spans="1:13" x14ac:dyDescent="0.25">
      <c r="A322" s="3" t="s">
        <v>1</v>
      </c>
      <c r="B322" s="9">
        <v>0.73</v>
      </c>
      <c r="C322" s="9">
        <v>0.72699999999999998</v>
      </c>
      <c r="D322" s="9">
        <v>0.71599999999999997</v>
      </c>
      <c r="E322" s="9">
        <v>0.70799999999999996</v>
      </c>
      <c r="F322" s="9">
        <v>0.70099999999999996</v>
      </c>
      <c r="G322" s="9">
        <v>0.71199999999999997</v>
      </c>
      <c r="H322" s="48">
        <v>0.72</v>
      </c>
      <c r="I322" s="9">
        <v>0.72699999999999998</v>
      </c>
      <c r="J322" s="9">
        <v>0.72199999999999998</v>
      </c>
      <c r="K322" s="9">
        <v>0.71499999999999997</v>
      </c>
      <c r="L322" s="9">
        <v>0.72199999999999998</v>
      </c>
      <c r="M322" s="9">
        <v>0.73299999999999998</v>
      </c>
    </row>
    <row r="323" spans="1:13" x14ac:dyDescent="0.25">
      <c r="A323" s="25" t="s">
        <v>71</v>
      </c>
      <c r="B323" s="172">
        <v>1.754</v>
      </c>
      <c r="C323" s="172">
        <v>1.677</v>
      </c>
      <c r="D323" s="172">
        <v>1.6080000000000001</v>
      </c>
      <c r="E323" s="172">
        <v>1.5780000000000001</v>
      </c>
      <c r="F323" s="172">
        <v>1.6160000000000001</v>
      </c>
      <c r="G323" s="172">
        <v>1.653</v>
      </c>
      <c r="H323" s="176">
        <v>1.673</v>
      </c>
      <c r="I323" s="172">
        <v>1.677</v>
      </c>
      <c r="J323" s="172">
        <v>1.694</v>
      </c>
      <c r="K323" s="172">
        <v>1.645</v>
      </c>
      <c r="L323" s="172">
        <v>1.6279999999999999</v>
      </c>
      <c r="M323" s="172">
        <v>1.6060000000000001</v>
      </c>
    </row>
    <row r="324" spans="1:13" x14ac:dyDescent="0.25">
      <c r="A324" s="3" t="s">
        <v>2</v>
      </c>
      <c r="B324" s="172">
        <v>0.92800000000000005</v>
      </c>
      <c r="C324" s="172">
        <v>0.94699999999999995</v>
      </c>
      <c r="D324" s="172">
        <v>0.91800000000000004</v>
      </c>
      <c r="E324" s="172">
        <v>0.92</v>
      </c>
      <c r="F324" s="172">
        <v>0.90500000000000003</v>
      </c>
      <c r="G324" s="172">
        <v>0.90100000000000002</v>
      </c>
      <c r="H324" s="176">
        <v>0.874</v>
      </c>
      <c r="I324" s="172">
        <v>0.876</v>
      </c>
      <c r="J324" s="172">
        <v>0.85299999999999998</v>
      </c>
      <c r="K324" s="172">
        <v>0.82399999999999995</v>
      </c>
      <c r="L324" s="172">
        <v>0.80200000000000005</v>
      </c>
      <c r="M324" s="172">
        <v>0.81599999999999995</v>
      </c>
    </row>
    <row r="325" spans="1:13" x14ac:dyDescent="0.25">
      <c r="A325" s="3" t="s">
        <v>3</v>
      </c>
      <c r="B325" s="172">
        <v>1.1499999999999999</v>
      </c>
      <c r="C325" s="172">
        <v>1.115</v>
      </c>
      <c r="D325" s="172">
        <v>1.1080000000000001</v>
      </c>
      <c r="E325" s="172">
        <v>1.1259999999999999</v>
      </c>
      <c r="F325" s="172">
        <v>1.107</v>
      </c>
      <c r="G325" s="172">
        <v>1.1299999999999999</v>
      </c>
      <c r="H325" s="176">
        <v>1.129</v>
      </c>
      <c r="I325" s="172">
        <v>1.175</v>
      </c>
      <c r="J325" s="172">
        <v>1.1990000000000001</v>
      </c>
      <c r="K325" s="172">
        <v>1.244</v>
      </c>
      <c r="L325" s="172">
        <v>1.2589999999999999</v>
      </c>
      <c r="M325" s="172">
        <v>1.278</v>
      </c>
    </row>
    <row r="326" spans="1:13" x14ac:dyDescent="0.25">
      <c r="A326" s="25" t="s">
        <v>70</v>
      </c>
      <c r="B326" s="172">
        <v>1.8720000000000001</v>
      </c>
      <c r="C326" s="172">
        <v>1.879</v>
      </c>
      <c r="D326" s="172">
        <v>1.8580000000000001</v>
      </c>
      <c r="E326" s="172">
        <v>1.86</v>
      </c>
      <c r="F326" s="172">
        <v>1.831</v>
      </c>
      <c r="G326" s="172">
        <v>1.8080000000000001</v>
      </c>
      <c r="H326" s="176">
        <v>1.8029999999999999</v>
      </c>
      <c r="I326" s="172">
        <v>1.823</v>
      </c>
      <c r="J326" s="172">
        <v>1.849</v>
      </c>
      <c r="K326" s="172">
        <v>1.8680000000000001</v>
      </c>
      <c r="L326" s="172">
        <v>1.8979999999999999</v>
      </c>
      <c r="M326" s="172">
        <v>1.8720000000000001</v>
      </c>
    </row>
    <row r="327" spans="1:13" x14ac:dyDescent="0.25">
      <c r="A327" s="27" t="s">
        <v>13</v>
      </c>
      <c r="B327" s="171">
        <v>0.879</v>
      </c>
      <c r="C327" s="171">
        <v>0.86899999999999999</v>
      </c>
      <c r="D327" s="171">
        <v>0.83899999999999997</v>
      </c>
      <c r="E327" s="171">
        <v>0.82899999999999996</v>
      </c>
      <c r="F327" s="171">
        <v>0.81799999999999995</v>
      </c>
      <c r="G327" s="171">
        <v>0.82299999999999995</v>
      </c>
      <c r="H327" s="173">
        <v>0.82099999999999995</v>
      </c>
      <c r="I327" s="171">
        <v>0.82599999999999996</v>
      </c>
      <c r="J327" s="171">
        <v>0.83399999999999996</v>
      </c>
      <c r="K327" s="171">
        <v>0.83099999999999996</v>
      </c>
      <c r="L327" s="171">
        <v>0.84</v>
      </c>
      <c r="M327" s="171">
        <v>0.84899999999999998</v>
      </c>
    </row>
    <row r="328" spans="1:13" x14ac:dyDescent="0.25">
      <c r="A328" s="27"/>
    </row>
    <row r="329" spans="1:13" x14ac:dyDescent="0.25">
      <c r="A329" s="3"/>
    </row>
    <row r="330" spans="1:13" ht="15.75" thickBot="1" x14ac:dyDescent="0.3">
      <c r="A330" s="3"/>
      <c r="B330" s="290" t="s">
        <v>668</v>
      </c>
      <c r="C330" s="290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</row>
    <row r="331" spans="1:13" x14ac:dyDescent="0.25">
      <c r="A331" s="3"/>
      <c r="B331" s="186">
        <v>39814</v>
      </c>
      <c r="C331" s="187">
        <v>39845</v>
      </c>
      <c r="D331" s="187">
        <v>39873</v>
      </c>
      <c r="E331" s="187">
        <v>39904</v>
      </c>
      <c r="F331" s="187">
        <v>39934</v>
      </c>
      <c r="G331" s="187">
        <v>39965</v>
      </c>
      <c r="H331" s="187">
        <v>39995</v>
      </c>
      <c r="I331" s="187">
        <v>40026</v>
      </c>
      <c r="J331" s="187">
        <v>40057</v>
      </c>
      <c r="K331" s="187">
        <v>40087</v>
      </c>
      <c r="L331" s="187">
        <v>40126</v>
      </c>
      <c r="M331" s="188">
        <v>40148</v>
      </c>
    </row>
    <row r="332" spans="1:13" x14ac:dyDescent="0.25">
      <c r="A332" s="3" t="s">
        <v>33</v>
      </c>
      <c r="B332" s="154">
        <v>7353</v>
      </c>
      <c r="C332" s="154">
        <v>8519</v>
      </c>
      <c r="D332" s="154">
        <v>8759</v>
      </c>
      <c r="E332" s="154">
        <v>7343</v>
      </c>
      <c r="F332" s="154">
        <v>8443</v>
      </c>
      <c r="G332" s="154">
        <v>8987</v>
      </c>
      <c r="H332" s="154">
        <v>7908</v>
      </c>
      <c r="I332" s="154">
        <v>8267</v>
      </c>
      <c r="J332" s="154">
        <v>8645</v>
      </c>
      <c r="K332" s="174">
        <v>8873</v>
      </c>
      <c r="L332" s="174">
        <v>8822</v>
      </c>
      <c r="M332" s="174">
        <v>7540</v>
      </c>
    </row>
    <row r="333" spans="1:13" x14ac:dyDescent="0.25">
      <c r="A333" s="3" t="s">
        <v>34</v>
      </c>
      <c r="B333" s="154">
        <v>1330</v>
      </c>
      <c r="C333" s="154">
        <v>1393</v>
      </c>
      <c r="D333" s="154">
        <v>1298</v>
      </c>
      <c r="E333" s="154">
        <v>1134</v>
      </c>
      <c r="F333" s="154">
        <v>1535</v>
      </c>
      <c r="G333" s="154">
        <v>1621</v>
      </c>
      <c r="H333" s="154">
        <v>1185</v>
      </c>
      <c r="I333" s="154">
        <v>1339</v>
      </c>
      <c r="J333" s="154">
        <v>1273</v>
      </c>
      <c r="K333" s="174">
        <v>1186</v>
      </c>
      <c r="L333" s="174">
        <v>1372</v>
      </c>
      <c r="M333" s="174">
        <v>1087</v>
      </c>
    </row>
    <row r="334" spans="1:13" x14ac:dyDescent="0.25">
      <c r="A334" s="3" t="s">
        <v>19</v>
      </c>
      <c r="B334" s="154">
        <v>165</v>
      </c>
      <c r="C334" s="154">
        <v>171</v>
      </c>
      <c r="D334" s="154">
        <v>159</v>
      </c>
      <c r="E334" s="154">
        <v>138</v>
      </c>
      <c r="F334" s="154">
        <v>159</v>
      </c>
      <c r="G334" s="154">
        <v>220</v>
      </c>
      <c r="H334" s="154">
        <v>150</v>
      </c>
      <c r="I334" s="154">
        <v>149</v>
      </c>
      <c r="J334" s="154">
        <v>142</v>
      </c>
      <c r="K334" s="174">
        <v>175</v>
      </c>
      <c r="L334" s="174">
        <v>174</v>
      </c>
      <c r="M334" s="174">
        <v>160</v>
      </c>
    </row>
    <row r="335" spans="1:13" x14ac:dyDescent="0.25">
      <c r="A335" s="26" t="s">
        <v>35</v>
      </c>
      <c r="B335" s="170">
        <v>8848</v>
      </c>
      <c r="C335" s="170">
        <v>10083</v>
      </c>
      <c r="D335" s="170">
        <v>10216</v>
      </c>
      <c r="E335" s="170">
        <v>8615</v>
      </c>
      <c r="F335" s="170">
        <v>10137</v>
      </c>
      <c r="G335" s="170">
        <v>10828</v>
      </c>
      <c r="H335" s="170">
        <v>9243</v>
      </c>
      <c r="I335" s="170">
        <v>9755</v>
      </c>
      <c r="J335" s="170">
        <v>10059</v>
      </c>
      <c r="K335" s="175">
        <v>10234</v>
      </c>
      <c r="L335" s="175">
        <v>10368</v>
      </c>
      <c r="M335" s="175">
        <v>8788</v>
      </c>
    </row>
    <row r="336" spans="1:13" x14ac:dyDescent="0.25">
      <c r="A336" s="3" t="s">
        <v>10</v>
      </c>
      <c r="B336" s="154">
        <v>555</v>
      </c>
      <c r="C336" s="154">
        <v>634</v>
      </c>
      <c r="D336" s="154">
        <v>572</v>
      </c>
      <c r="E336" s="154">
        <v>484</v>
      </c>
      <c r="F336" s="154">
        <v>470</v>
      </c>
      <c r="G336" s="154">
        <v>479</v>
      </c>
      <c r="H336" s="154">
        <v>433</v>
      </c>
      <c r="I336" s="154">
        <v>440</v>
      </c>
      <c r="J336" s="154">
        <v>489</v>
      </c>
      <c r="K336" s="174">
        <v>559</v>
      </c>
      <c r="L336" s="174">
        <v>427</v>
      </c>
      <c r="M336" s="174">
        <v>403</v>
      </c>
    </row>
    <row r="337" spans="1:13" x14ac:dyDescent="0.25">
      <c r="A337" s="27" t="s">
        <v>32</v>
      </c>
      <c r="B337" s="170">
        <v>9403</v>
      </c>
      <c r="C337" s="170">
        <v>10717</v>
      </c>
      <c r="D337" s="170">
        <v>10788</v>
      </c>
      <c r="E337" s="170">
        <v>9099</v>
      </c>
      <c r="F337" s="170">
        <v>10606</v>
      </c>
      <c r="G337" s="170">
        <v>11307</v>
      </c>
      <c r="H337" s="170">
        <v>9676</v>
      </c>
      <c r="I337" s="170">
        <v>10194</v>
      </c>
      <c r="J337" s="170">
        <v>10548</v>
      </c>
      <c r="K337" s="170">
        <v>10793</v>
      </c>
      <c r="L337" s="170">
        <v>10794</v>
      </c>
      <c r="M337" s="170">
        <v>9191</v>
      </c>
    </row>
    <row r="338" spans="1:13" x14ac:dyDescent="0.25">
      <c r="A338" s="27"/>
    </row>
    <row r="339" spans="1:13" ht="15.75" thickBot="1" x14ac:dyDescent="0.3">
      <c r="A339" s="3"/>
      <c r="B339" s="290" t="s">
        <v>669</v>
      </c>
      <c r="C339" s="290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</row>
    <row r="340" spans="1:13" x14ac:dyDescent="0.25">
      <c r="A340" s="3"/>
      <c r="B340" s="186">
        <v>39814</v>
      </c>
      <c r="C340" s="187">
        <v>39845</v>
      </c>
      <c r="D340" s="187">
        <v>39873</v>
      </c>
      <c r="E340" s="187">
        <v>39904</v>
      </c>
      <c r="F340" s="187">
        <v>39934</v>
      </c>
      <c r="G340" s="187">
        <v>39965</v>
      </c>
      <c r="H340" s="187">
        <v>39995</v>
      </c>
      <c r="I340" s="187">
        <v>40026</v>
      </c>
      <c r="J340" s="187">
        <v>40057</v>
      </c>
      <c r="K340" s="187">
        <v>40087</v>
      </c>
      <c r="L340" s="187">
        <v>40126</v>
      </c>
      <c r="M340" s="188">
        <v>40148</v>
      </c>
    </row>
    <row r="341" spans="1:13" x14ac:dyDescent="0.25">
      <c r="A341" s="3" t="s">
        <v>31</v>
      </c>
      <c r="B341" s="9">
        <v>0.81200000000000006</v>
      </c>
      <c r="C341" s="9">
        <v>0.80400000000000005</v>
      </c>
      <c r="D341" s="9">
        <v>0.77700000000000002</v>
      </c>
      <c r="E341" s="9">
        <v>0.76900000000000002</v>
      </c>
      <c r="F341" s="9">
        <v>0.75700000000000001</v>
      </c>
      <c r="G341" s="9">
        <v>0.76500000000000001</v>
      </c>
      <c r="H341" s="48">
        <v>0.75900000000000001</v>
      </c>
      <c r="I341" s="9">
        <v>0.76400000000000001</v>
      </c>
      <c r="J341" s="9">
        <v>0.76500000000000001</v>
      </c>
      <c r="K341" s="9">
        <v>0.76300000000000001</v>
      </c>
      <c r="L341" s="9">
        <v>0.77200000000000002</v>
      </c>
      <c r="M341" s="9">
        <v>0.78300000000000003</v>
      </c>
    </row>
    <row r="342" spans="1:13" x14ac:dyDescent="0.25">
      <c r="A342" s="3" t="s">
        <v>10</v>
      </c>
      <c r="B342" s="9">
        <v>2.1779999999999999</v>
      </c>
      <c r="C342" s="9">
        <v>1.9590000000000001</v>
      </c>
      <c r="D342" s="9">
        <v>1.8740000000000001</v>
      </c>
      <c r="E342" s="9">
        <v>1.85</v>
      </c>
      <c r="F342" s="9">
        <v>1.972</v>
      </c>
      <c r="G342" s="9">
        <v>2.0310000000000001</v>
      </c>
      <c r="H342" s="48">
        <v>2.1629999999999998</v>
      </c>
      <c r="I342" s="9">
        <v>2.1949999999999998</v>
      </c>
      <c r="J342" s="9">
        <v>2.3039999999999998</v>
      </c>
      <c r="K342" s="9">
        <v>2.2109999999999999</v>
      </c>
      <c r="L342" s="9">
        <v>2.2440000000000002</v>
      </c>
      <c r="M342" s="9">
        <v>2.2360000000000002</v>
      </c>
    </row>
    <row r="343" spans="1:13" x14ac:dyDescent="0.25">
      <c r="A343" s="27" t="s">
        <v>32</v>
      </c>
      <c r="B343" s="171">
        <v>0.879</v>
      </c>
      <c r="C343" s="171">
        <v>0.86899999999999999</v>
      </c>
      <c r="D343" s="171">
        <v>0.83899999999999997</v>
      </c>
      <c r="E343" s="171">
        <v>0.82899999999999996</v>
      </c>
      <c r="F343" s="171">
        <v>0.81799999999999995</v>
      </c>
      <c r="G343" s="171">
        <v>0.82299999999999995</v>
      </c>
      <c r="H343" s="173">
        <v>0.82099999999999995</v>
      </c>
      <c r="I343" s="171">
        <v>0.82599999999999996</v>
      </c>
      <c r="J343" s="171">
        <v>0.83399999999999996</v>
      </c>
      <c r="K343" s="171">
        <v>0.83099999999999996</v>
      </c>
      <c r="L343" s="171">
        <v>0.84</v>
      </c>
      <c r="M343" s="171">
        <v>0.84899999999999998</v>
      </c>
    </row>
    <row r="344" spans="1:13" ht="7.5" customHeight="1" x14ac:dyDescent="0.25"/>
    <row r="345" spans="1:13" ht="27" customHeight="1" x14ac:dyDescent="0.25">
      <c r="A345" s="288" t="s">
        <v>674</v>
      </c>
      <c r="B345" s="288"/>
      <c r="C345" s="288"/>
      <c r="D345" s="288"/>
      <c r="E345" s="288"/>
      <c r="F345" s="288"/>
      <c r="G345" s="288"/>
      <c r="H345" s="288"/>
      <c r="I345" s="288"/>
      <c r="J345" s="288"/>
      <c r="K345" s="288"/>
      <c r="L345" s="288"/>
      <c r="M345" s="288"/>
    </row>
    <row r="346" spans="1:13" ht="22.5" customHeight="1" x14ac:dyDescent="0.25">
      <c r="A346" s="179">
        <v>2008</v>
      </c>
      <c r="B346" s="289" t="s">
        <v>664</v>
      </c>
      <c r="C346" s="289"/>
      <c r="D346" s="289"/>
      <c r="E346" s="289"/>
      <c r="F346" s="289"/>
      <c r="G346" s="289"/>
      <c r="H346" s="289"/>
      <c r="I346" s="289"/>
      <c r="J346" s="289"/>
      <c r="K346" s="289"/>
      <c r="L346" s="289"/>
      <c r="M346" s="289"/>
    </row>
    <row r="347" spans="1:13" x14ac:dyDescent="0.25">
      <c r="A347" s="8" t="s">
        <v>72</v>
      </c>
      <c r="B347" s="92">
        <v>21</v>
      </c>
      <c r="C347" s="92">
        <v>20</v>
      </c>
      <c r="D347" s="92">
        <v>20</v>
      </c>
      <c r="E347" s="92">
        <v>22</v>
      </c>
      <c r="F347" s="92">
        <v>21</v>
      </c>
      <c r="G347" s="92">
        <v>21</v>
      </c>
      <c r="H347" s="92">
        <v>22</v>
      </c>
      <c r="I347" s="92">
        <v>21</v>
      </c>
      <c r="J347" s="92">
        <v>21</v>
      </c>
      <c r="K347" s="92">
        <v>23</v>
      </c>
      <c r="L347" s="92">
        <v>19</v>
      </c>
      <c r="M347" s="92">
        <v>22</v>
      </c>
    </row>
    <row r="348" spans="1:13" ht="15.75" thickBot="1" x14ac:dyDescent="0.3">
      <c r="A348" s="3"/>
      <c r="B348" s="290" t="s">
        <v>665</v>
      </c>
      <c r="C348" s="290"/>
      <c r="D348" s="290"/>
      <c r="E348" s="290"/>
      <c r="F348" s="290"/>
      <c r="G348" s="290"/>
      <c r="H348" s="290"/>
      <c r="I348" s="290"/>
      <c r="J348" s="290"/>
      <c r="K348" s="290"/>
      <c r="L348" s="290"/>
      <c r="M348" s="290"/>
    </row>
    <row r="349" spans="1:13" x14ac:dyDescent="0.25">
      <c r="A349" s="3"/>
      <c r="B349" s="186">
        <v>39448</v>
      </c>
      <c r="C349" s="187">
        <v>39479</v>
      </c>
      <c r="D349" s="187">
        <v>39508</v>
      </c>
      <c r="E349" s="187">
        <v>39539</v>
      </c>
      <c r="F349" s="187">
        <v>39569</v>
      </c>
      <c r="G349" s="187">
        <v>39600</v>
      </c>
      <c r="H349" s="187">
        <v>39630</v>
      </c>
      <c r="I349" s="187">
        <v>39661</v>
      </c>
      <c r="J349" s="187">
        <v>39692</v>
      </c>
      <c r="K349" s="187">
        <v>39722</v>
      </c>
      <c r="L349" s="187">
        <v>39753</v>
      </c>
      <c r="M349" s="188">
        <v>39783</v>
      </c>
    </row>
    <row r="350" spans="1:13" x14ac:dyDescent="0.25">
      <c r="A350" s="3" t="s">
        <v>0</v>
      </c>
      <c r="B350" s="157">
        <v>8733</v>
      </c>
      <c r="C350" s="157">
        <v>8485</v>
      </c>
      <c r="D350" s="157">
        <v>7512</v>
      </c>
      <c r="E350" s="157">
        <v>6038</v>
      </c>
      <c r="F350" s="157">
        <v>6627</v>
      </c>
      <c r="G350" s="157">
        <v>6758</v>
      </c>
      <c r="H350" s="157">
        <v>5952</v>
      </c>
      <c r="I350" s="157">
        <v>5056</v>
      </c>
      <c r="J350" s="157">
        <v>7086</v>
      </c>
      <c r="K350" s="157">
        <v>4566</v>
      </c>
      <c r="L350" s="157">
        <v>3737</v>
      </c>
      <c r="M350" s="157">
        <v>2741</v>
      </c>
    </row>
    <row r="351" spans="1:13" x14ac:dyDescent="0.25">
      <c r="A351" s="3" t="s">
        <v>1</v>
      </c>
      <c r="B351" s="154">
        <v>4078</v>
      </c>
      <c r="C351" s="154">
        <v>3115</v>
      </c>
      <c r="D351" s="154">
        <v>4282</v>
      </c>
      <c r="E351" s="154">
        <v>2622</v>
      </c>
      <c r="F351" s="154">
        <v>2649</v>
      </c>
      <c r="G351" s="154">
        <v>3729</v>
      </c>
      <c r="H351" s="154">
        <v>3693</v>
      </c>
      <c r="I351" s="154">
        <v>2733</v>
      </c>
      <c r="J351" s="154">
        <v>5105</v>
      </c>
      <c r="K351" s="154">
        <v>4930</v>
      </c>
      <c r="L351" s="154">
        <v>3913</v>
      </c>
      <c r="M351" s="154">
        <v>3083</v>
      </c>
    </row>
    <row r="352" spans="1:13" x14ac:dyDescent="0.25">
      <c r="A352" s="25" t="s">
        <v>71</v>
      </c>
      <c r="B352" s="154">
        <v>1398</v>
      </c>
      <c r="C352" s="154">
        <v>1535</v>
      </c>
      <c r="D352" s="154">
        <v>1657</v>
      </c>
      <c r="E352" s="154">
        <v>1410</v>
      </c>
      <c r="F352" s="154">
        <v>1563</v>
      </c>
      <c r="G352" s="154">
        <v>1492</v>
      </c>
      <c r="H352" s="154">
        <v>1509</v>
      </c>
      <c r="I352" s="154">
        <v>1396</v>
      </c>
      <c r="J352" s="154">
        <v>1519</v>
      </c>
      <c r="K352" s="154">
        <v>1413</v>
      </c>
      <c r="L352" s="154">
        <v>1249</v>
      </c>
      <c r="M352" s="154">
        <v>1196</v>
      </c>
    </row>
    <row r="353" spans="1:13" x14ac:dyDescent="0.25">
      <c r="A353" s="3" t="s">
        <v>2</v>
      </c>
      <c r="B353" s="154">
        <v>596</v>
      </c>
      <c r="C353" s="154">
        <v>566</v>
      </c>
      <c r="D353" s="154">
        <v>759</v>
      </c>
      <c r="E353" s="154">
        <v>613</v>
      </c>
      <c r="F353" s="154">
        <v>621</v>
      </c>
      <c r="G353" s="154">
        <v>764</v>
      </c>
      <c r="H353" s="154">
        <v>640</v>
      </c>
      <c r="I353" s="154">
        <v>659</v>
      </c>
      <c r="J353" s="154">
        <v>835</v>
      </c>
      <c r="K353" s="154">
        <v>561</v>
      </c>
      <c r="L353" s="154">
        <v>471</v>
      </c>
      <c r="M353" s="154">
        <v>405</v>
      </c>
    </row>
    <row r="354" spans="1:13" x14ac:dyDescent="0.25">
      <c r="A354" s="3" t="s">
        <v>3</v>
      </c>
      <c r="B354" s="154">
        <v>906</v>
      </c>
      <c r="C354" s="154">
        <v>1041</v>
      </c>
      <c r="D354" s="154">
        <v>903</v>
      </c>
      <c r="E354" s="154">
        <v>937</v>
      </c>
      <c r="F354" s="154">
        <v>751</v>
      </c>
      <c r="G354" s="154">
        <v>1110</v>
      </c>
      <c r="H354" s="154">
        <v>878</v>
      </c>
      <c r="I354" s="154">
        <v>852</v>
      </c>
      <c r="J354" s="154">
        <v>736</v>
      </c>
      <c r="K354" s="154">
        <v>772</v>
      </c>
      <c r="L354" s="154">
        <v>724</v>
      </c>
      <c r="M354" s="154">
        <v>577</v>
      </c>
    </row>
    <row r="355" spans="1:13" x14ac:dyDescent="0.25">
      <c r="A355" s="25" t="s">
        <v>70</v>
      </c>
      <c r="B355" s="154">
        <v>253</v>
      </c>
      <c r="C355" s="154">
        <v>226</v>
      </c>
      <c r="D355" s="154">
        <v>276</v>
      </c>
      <c r="E355" s="154">
        <v>212</v>
      </c>
      <c r="F355" s="154">
        <v>227</v>
      </c>
      <c r="G355" s="154">
        <v>216</v>
      </c>
      <c r="H355" s="154">
        <v>271</v>
      </c>
      <c r="I355" s="154">
        <v>240</v>
      </c>
      <c r="J355" s="154">
        <v>283</v>
      </c>
      <c r="K355" s="154">
        <v>206</v>
      </c>
      <c r="L355" s="154">
        <v>221</v>
      </c>
      <c r="M355" s="154">
        <v>130</v>
      </c>
    </row>
    <row r="356" spans="1:13" x14ac:dyDescent="0.25">
      <c r="A356" s="26" t="s">
        <v>13</v>
      </c>
      <c r="B356" s="170">
        <v>15964</v>
      </c>
      <c r="C356" s="170">
        <v>14968</v>
      </c>
      <c r="D356" s="170">
        <v>15389</v>
      </c>
      <c r="E356" s="170">
        <v>11833</v>
      </c>
      <c r="F356" s="170">
        <v>12440</v>
      </c>
      <c r="G356" s="170">
        <v>14069</v>
      </c>
      <c r="H356" s="170">
        <v>12943</v>
      </c>
      <c r="I356" s="170">
        <v>10936</v>
      </c>
      <c r="J356" s="170">
        <v>15564</v>
      </c>
      <c r="K356" s="170">
        <v>12448</v>
      </c>
      <c r="L356" s="170">
        <v>10315</v>
      </c>
      <c r="M356" s="170">
        <v>8132</v>
      </c>
    </row>
    <row r="357" spans="1:13" x14ac:dyDescent="0.25">
      <c r="A357" s="26"/>
    </row>
    <row r="358" spans="1:13" x14ac:dyDescent="0.25">
      <c r="A358" s="26"/>
    </row>
    <row r="359" spans="1:13" ht="15.75" thickBot="1" x14ac:dyDescent="0.3">
      <c r="A359" s="3"/>
      <c r="B359" s="290" t="s">
        <v>666</v>
      </c>
      <c r="C359" s="290"/>
      <c r="D359" s="290"/>
      <c r="E359" s="290"/>
      <c r="F359" s="290"/>
      <c r="G359" s="290"/>
      <c r="H359" s="290"/>
      <c r="I359" s="290"/>
      <c r="J359" s="290"/>
      <c r="K359" s="290"/>
      <c r="L359" s="290"/>
      <c r="M359" s="290"/>
    </row>
    <row r="360" spans="1:13" x14ac:dyDescent="0.25">
      <c r="A360" s="3"/>
      <c r="B360" s="186">
        <v>39448</v>
      </c>
      <c r="C360" s="187">
        <v>39479</v>
      </c>
      <c r="D360" s="187">
        <v>39508</v>
      </c>
      <c r="E360" s="187">
        <v>39539</v>
      </c>
      <c r="F360" s="187">
        <v>39569</v>
      </c>
      <c r="G360" s="187">
        <v>39600</v>
      </c>
      <c r="H360" s="187">
        <v>39630</v>
      </c>
      <c r="I360" s="187">
        <v>39661</v>
      </c>
      <c r="J360" s="187">
        <v>39692</v>
      </c>
      <c r="K360" s="187">
        <v>39722</v>
      </c>
      <c r="L360" s="187">
        <v>39753</v>
      </c>
      <c r="M360" s="188">
        <v>39783</v>
      </c>
    </row>
    <row r="361" spans="1:13" x14ac:dyDescent="0.25">
      <c r="A361" s="3" t="s">
        <v>0</v>
      </c>
      <c r="B361" s="291"/>
      <c r="C361" s="291"/>
      <c r="D361" s="157">
        <v>8251</v>
      </c>
      <c r="E361" s="157">
        <v>7303</v>
      </c>
      <c r="F361" s="157">
        <v>6702</v>
      </c>
      <c r="G361" s="157">
        <v>6467</v>
      </c>
      <c r="H361" s="157">
        <v>6438</v>
      </c>
      <c r="I361" s="157">
        <v>5922</v>
      </c>
      <c r="J361" s="157">
        <v>6030</v>
      </c>
      <c r="K361" s="157">
        <v>5538</v>
      </c>
      <c r="L361" s="157">
        <v>5156</v>
      </c>
      <c r="M361" s="157">
        <v>3692</v>
      </c>
    </row>
    <row r="362" spans="1:13" x14ac:dyDescent="0.25">
      <c r="A362" s="3" t="s">
        <v>1</v>
      </c>
      <c r="B362" s="292"/>
      <c r="C362" s="292"/>
      <c r="D362" s="154">
        <v>3829</v>
      </c>
      <c r="E362" s="154">
        <v>3317</v>
      </c>
      <c r="F362" s="154">
        <v>3158</v>
      </c>
      <c r="G362" s="154">
        <v>2994</v>
      </c>
      <c r="H362" s="154">
        <v>3362</v>
      </c>
      <c r="I362" s="154">
        <v>3390</v>
      </c>
      <c r="J362" s="154">
        <v>3842</v>
      </c>
      <c r="K362" s="154">
        <v>4277</v>
      </c>
      <c r="L362" s="154">
        <v>4682</v>
      </c>
      <c r="M362" s="154">
        <v>3993</v>
      </c>
    </row>
    <row r="363" spans="1:13" x14ac:dyDescent="0.25">
      <c r="A363" s="25" t="s">
        <v>71</v>
      </c>
      <c r="B363" s="292"/>
      <c r="C363" s="292"/>
      <c r="D363" s="154">
        <v>1512</v>
      </c>
      <c r="E363" s="154">
        <v>1521</v>
      </c>
      <c r="F363" s="154">
        <v>1532</v>
      </c>
      <c r="G363" s="154">
        <v>1484</v>
      </c>
      <c r="H363" s="154">
        <v>1520</v>
      </c>
      <c r="I363" s="154">
        <v>1466</v>
      </c>
      <c r="J363" s="154">
        <v>1475</v>
      </c>
      <c r="K363" s="154">
        <v>1442</v>
      </c>
      <c r="L363" s="154">
        <v>1399</v>
      </c>
      <c r="M363" s="154">
        <v>1290</v>
      </c>
    </row>
    <row r="364" spans="1:13" x14ac:dyDescent="0.25">
      <c r="A364" s="3" t="s">
        <v>2</v>
      </c>
      <c r="B364" s="292"/>
      <c r="C364" s="292"/>
      <c r="D364" s="154">
        <v>640</v>
      </c>
      <c r="E364" s="154">
        <v>645</v>
      </c>
      <c r="F364" s="154">
        <v>662</v>
      </c>
      <c r="G364" s="154">
        <v>665</v>
      </c>
      <c r="H364" s="154">
        <v>675</v>
      </c>
      <c r="I364" s="154">
        <v>687</v>
      </c>
      <c r="J364" s="154">
        <v>710</v>
      </c>
      <c r="K364" s="154">
        <v>681</v>
      </c>
      <c r="L364" s="154">
        <v>625</v>
      </c>
      <c r="M364" s="154">
        <v>481</v>
      </c>
    </row>
    <row r="365" spans="1:13" x14ac:dyDescent="0.25">
      <c r="A365" s="3" t="s">
        <v>3</v>
      </c>
      <c r="B365" s="292"/>
      <c r="C365" s="292"/>
      <c r="D365" s="154">
        <v>949</v>
      </c>
      <c r="E365" s="154">
        <v>960</v>
      </c>
      <c r="F365" s="154">
        <v>865</v>
      </c>
      <c r="G365" s="154">
        <v>933</v>
      </c>
      <c r="H365" s="154">
        <v>913</v>
      </c>
      <c r="I365" s="154">
        <v>945</v>
      </c>
      <c r="J365" s="154">
        <v>822</v>
      </c>
      <c r="K365" s="154">
        <v>786</v>
      </c>
      <c r="L365" s="154">
        <v>746</v>
      </c>
      <c r="M365" s="154">
        <v>691</v>
      </c>
    </row>
    <row r="366" spans="1:13" x14ac:dyDescent="0.25">
      <c r="A366" s="25" t="s">
        <v>70</v>
      </c>
      <c r="B366" s="292"/>
      <c r="C366" s="292"/>
      <c r="D366" s="154">
        <v>267</v>
      </c>
      <c r="E366" s="154">
        <v>247</v>
      </c>
      <c r="F366" s="154">
        <v>245</v>
      </c>
      <c r="G366" s="154">
        <v>221</v>
      </c>
      <c r="H366" s="154">
        <v>240</v>
      </c>
      <c r="I366" s="154">
        <v>243</v>
      </c>
      <c r="J366" s="154">
        <v>265</v>
      </c>
      <c r="K366" s="154">
        <v>242</v>
      </c>
      <c r="L366" s="154">
        <v>236</v>
      </c>
      <c r="M366" s="154">
        <v>184</v>
      </c>
    </row>
    <row r="367" spans="1:13" x14ac:dyDescent="0.25">
      <c r="A367" s="26" t="s">
        <v>13</v>
      </c>
      <c r="B367" s="177"/>
      <c r="C367" s="177"/>
      <c r="D367" s="170">
        <v>15449</v>
      </c>
      <c r="E367" s="170">
        <v>13992</v>
      </c>
      <c r="F367" s="170">
        <v>13164</v>
      </c>
      <c r="G367" s="170">
        <v>12766</v>
      </c>
      <c r="H367" s="170">
        <v>13147</v>
      </c>
      <c r="I367" s="170">
        <v>12654</v>
      </c>
      <c r="J367" s="170">
        <v>13145</v>
      </c>
      <c r="K367" s="170">
        <v>12966</v>
      </c>
      <c r="L367" s="170">
        <v>12844</v>
      </c>
      <c r="M367" s="170">
        <v>10331</v>
      </c>
    </row>
    <row r="368" spans="1:13" x14ac:dyDescent="0.25">
      <c r="A368" s="26"/>
    </row>
    <row r="369" spans="1:13" x14ac:dyDescent="0.25">
      <c r="A369" s="3"/>
    </row>
    <row r="370" spans="1:13" ht="15.75" thickBot="1" x14ac:dyDescent="0.3">
      <c r="A370" s="3"/>
      <c r="B370" s="290" t="s">
        <v>667</v>
      </c>
      <c r="C370" s="290"/>
      <c r="D370" s="290"/>
      <c r="E370" s="290"/>
      <c r="F370" s="290"/>
      <c r="G370" s="290"/>
      <c r="H370" s="290"/>
      <c r="I370" s="290"/>
      <c r="J370" s="290"/>
      <c r="K370" s="290"/>
      <c r="L370" s="290"/>
      <c r="M370" s="290"/>
    </row>
    <row r="371" spans="1:13" x14ac:dyDescent="0.25">
      <c r="A371" s="3"/>
      <c r="B371" s="186">
        <v>39448</v>
      </c>
      <c r="C371" s="187">
        <v>39479</v>
      </c>
      <c r="D371" s="187">
        <v>39508</v>
      </c>
      <c r="E371" s="187">
        <v>39539</v>
      </c>
      <c r="F371" s="187">
        <v>39569</v>
      </c>
      <c r="G371" s="187">
        <v>39600</v>
      </c>
      <c r="H371" s="187">
        <v>39630</v>
      </c>
      <c r="I371" s="187">
        <v>39661</v>
      </c>
      <c r="J371" s="187">
        <v>39692</v>
      </c>
      <c r="K371" s="187">
        <v>39722</v>
      </c>
      <c r="L371" s="187">
        <v>39753</v>
      </c>
      <c r="M371" s="188">
        <v>39783</v>
      </c>
    </row>
    <row r="372" spans="1:13" x14ac:dyDescent="0.25">
      <c r="A372" s="3" t="s">
        <v>0</v>
      </c>
      <c r="B372" s="291"/>
      <c r="C372" s="291"/>
      <c r="D372" s="172">
        <v>0.505</v>
      </c>
      <c r="E372" s="172">
        <v>0.52100000000000002</v>
      </c>
      <c r="F372" s="172">
        <v>0.52700000000000002</v>
      </c>
      <c r="G372" s="172">
        <v>0.52200000000000002</v>
      </c>
      <c r="H372" s="172">
        <v>0.51800000000000002</v>
      </c>
      <c r="I372" s="172">
        <v>0.51900000000000002</v>
      </c>
      <c r="J372" s="172">
        <v>0.52100000000000002</v>
      </c>
      <c r="K372" s="172">
        <v>0.53900000000000003</v>
      </c>
      <c r="L372" s="172">
        <v>0.54500000000000004</v>
      </c>
      <c r="M372" s="172">
        <v>0.56899999999999995</v>
      </c>
    </row>
    <row r="373" spans="1:13" x14ac:dyDescent="0.25">
      <c r="A373" s="3" t="s">
        <v>1</v>
      </c>
      <c r="B373" s="292"/>
      <c r="C373" s="292"/>
      <c r="D373" s="172">
        <v>0.72699999999999998</v>
      </c>
      <c r="E373" s="172">
        <v>0.72</v>
      </c>
      <c r="F373" s="172">
        <v>0.70499999999999996</v>
      </c>
      <c r="G373" s="172">
        <v>0.71</v>
      </c>
      <c r="H373" s="172">
        <v>0.70699999999999996</v>
      </c>
      <c r="I373" s="172">
        <v>0.71099999999999997</v>
      </c>
      <c r="J373" s="172">
        <v>0.72</v>
      </c>
      <c r="K373" s="172">
        <v>0.747</v>
      </c>
      <c r="L373" s="172">
        <v>0.746</v>
      </c>
      <c r="M373" s="172">
        <v>0.748</v>
      </c>
    </row>
    <row r="374" spans="1:13" x14ac:dyDescent="0.25">
      <c r="A374" s="25" t="s">
        <v>71</v>
      </c>
      <c r="B374" s="292"/>
      <c r="C374" s="292"/>
      <c r="D374" s="172">
        <v>1.64</v>
      </c>
      <c r="E374" s="172">
        <v>1.6220000000000001</v>
      </c>
      <c r="F374" s="172">
        <v>1.623</v>
      </c>
      <c r="G374" s="172">
        <v>1.637</v>
      </c>
      <c r="H374" s="172">
        <v>1.6180000000000001</v>
      </c>
      <c r="I374" s="172">
        <v>1.6240000000000001</v>
      </c>
      <c r="J374" s="172">
        <v>1.629</v>
      </c>
      <c r="K374" s="172">
        <v>1.659</v>
      </c>
      <c r="L374" s="172">
        <v>1.748</v>
      </c>
      <c r="M374" s="172">
        <v>1.7729999999999999</v>
      </c>
    </row>
    <row r="375" spans="1:13" x14ac:dyDescent="0.25">
      <c r="A375" s="3" t="s">
        <v>2</v>
      </c>
      <c r="B375" s="292"/>
      <c r="C375" s="292"/>
      <c r="D375" s="172">
        <v>0.92700000000000005</v>
      </c>
      <c r="E375" s="172">
        <v>0.92600000000000005</v>
      </c>
      <c r="F375" s="172">
        <v>0.91800000000000004</v>
      </c>
      <c r="G375" s="172">
        <v>0.90700000000000003</v>
      </c>
      <c r="H375" s="172">
        <v>0.90500000000000003</v>
      </c>
      <c r="I375" s="172">
        <v>0.91100000000000003</v>
      </c>
      <c r="J375" s="172">
        <v>0.93600000000000005</v>
      </c>
      <c r="K375" s="172">
        <v>0.93200000000000005</v>
      </c>
      <c r="L375" s="172">
        <v>0.91500000000000004</v>
      </c>
      <c r="M375" s="172">
        <v>0.89400000000000002</v>
      </c>
    </row>
    <row r="376" spans="1:13" x14ac:dyDescent="0.25">
      <c r="A376" s="3" t="s">
        <v>3</v>
      </c>
      <c r="B376" s="292"/>
      <c r="C376" s="292"/>
      <c r="D376" s="172">
        <v>1.119</v>
      </c>
      <c r="E376" s="172">
        <v>1.117</v>
      </c>
      <c r="F376" s="172">
        <v>1.1140000000000001</v>
      </c>
      <c r="G376" s="172">
        <v>1.1339999999999999</v>
      </c>
      <c r="H376" s="172">
        <v>1.1459999999999999</v>
      </c>
      <c r="I376" s="172">
        <v>1.155</v>
      </c>
      <c r="J376" s="172">
        <v>1.1539999999999999</v>
      </c>
      <c r="K376" s="172">
        <v>1.1439999999999999</v>
      </c>
      <c r="L376" s="172">
        <v>1.167</v>
      </c>
      <c r="M376" s="172">
        <v>1.1539999999999999</v>
      </c>
    </row>
    <row r="377" spans="1:13" x14ac:dyDescent="0.25">
      <c r="A377" s="25" t="s">
        <v>70</v>
      </c>
      <c r="B377" s="292"/>
      <c r="C377" s="292"/>
      <c r="D377" s="172">
        <v>1.702</v>
      </c>
      <c r="E377" s="172">
        <v>1.726</v>
      </c>
      <c r="F377" s="172">
        <v>1.7410000000000001</v>
      </c>
      <c r="G377" s="172">
        <v>1.758</v>
      </c>
      <c r="H377" s="172">
        <v>1.7689999999999999</v>
      </c>
      <c r="I377" s="172">
        <v>1.7849999999999999</v>
      </c>
      <c r="J377" s="172">
        <v>1.762</v>
      </c>
      <c r="K377" s="172">
        <v>1.7869999999999999</v>
      </c>
      <c r="L377" s="172">
        <v>1.8120000000000001</v>
      </c>
      <c r="M377" s="172">
        <v>1.879</v>
      </c>
    </row>
    <row r="378" spans="1:13" x14ac:dyDescent="0.25">
      <c r="A378" s="27" t="s">
        <v>13</v>
      </c>
      <c r="B378" s="177"/>
      <c r="C378" s="177"/>
      <c r="D378" s="171">
        <v>0.747</v>
      </c>
      <c r="E378" s="171">
        <v>0.76900000000000002</v>
      </c>
      <c r="F378" s="171">
        <v>0.77800000000000002</v>
      </c>
      <c r="G378" s="171">
        <v>0.78200000000000003</v>
      </c>
      <c r="H378" s="171">
        <v>0.78400000000000003</v>
      </c>
      <c r="I378" s="171">
        <v>0.79100000000000004</v>
      </c>
      <c r="J378" s="171">
        <v>0.79</v>
      </c>
      <c r="K378" s="171">
        <v>0.81299999999999994</v>
      </c>
      <c r="L378" s="171">
        <v>0.82699999999999996</v>
      </c>
      <c r="M378" s="171">
        <v>0.86599999999999999</v>
      </c>
    </row>
    <row r="379" spans="1:13" x14ac:dyDescent="0.25">
      <c r="A379" s="27"/>
    </row>
    <row r="380" spans="1:13" x14ac:dyDescent="0.25">
      <c r="A380" s="3"/>
    </row>
    <row r="381" spans="1:13" ht="15.75" thickBot="1" x14ac:dyDescent="0.3">
      <c r="A381" s="3"/>
      <c r="B381" s="290" t="s">
        <v>668</v>
      </c>
      <c r="C381" s="290"/>
      <c r="D381" s="290"/>
      <c r="E381" s="290"/>
      <c r="F381" s="290"/>
      <c r="G381" s="290"/>
      <c r="H381" s="290"/>
      <c r="I381" s="290"/>
      <c r="J381" s="290"/>
      <c r="K381" s="290"/>
      <c r="L381" s="290"/>
      <c r="M381" s="290"/>
    </row>
    <row r="382" spans="1:13" x14ac:dyDescent="0.25">
      <c r="A382" s="3"/>
      <c r="B382" s="186">
        <v>39448</v>
      </c>
      <c r="C382" s="187">
        <v>39479</v>
      </c>
      <c r="D382" s="187">
        <v>39508</v>
      </c>
      <c r="E382" s="187">
        <v>39539</v>
      </c>
      <c r="F382" s="187">
        <v>39569</v>
      </c>
      <c r="G382" s="187">
        <v>39600</v>
      </c>
      <c r="H382" s="187">
        <v>39630</v>
      </c>
      <c r="I382" s="187">
        <v>39661</v>
      </c>
      <c r="J382" s="187">
        <v>39692</v>
      </c>
      <c r="K382" s="187">
        <v>39722</v>
      </c>
      <c r="L382" s="187">
        <v>39753</v>
      </c>
      <c r="M382" s="188">
        <v>39783</v>
      </c>
    </row>
    <row r="383" spans="1:13" x14ac:dyDescent="0.25">
      <c r="A383" s="3" t="s">
        <v>33</v>
      </c>
      <c r="B383" s="154">
        <v>12307</v>
      </c>
      <c r="C383" s="154">
        <v>11766</v>
      </c>
      <c r="D383" s="154">
        <v>12267</v>
      </c>
      <c r="E383" s="154">
        <v>9162</v>
      </c>
      <c r="F383" s="154">
        <v>9784</v>
      </c>
      <c r="G383" s="154">
        <v>11317</v>
      </c>
      <c r="H383" s="154">
        <v>10544</v>
      </c>
      <c r="I383" s="154">
        <v>8835</v>
      </c>
      <c r="J383" s="154">
        <v>12685</v>
      </c>
      <c r="K383" s="154">
        <v>10023</v>
      </c>
      <c r="L383" s="154">
        <v>8282</v>
      </c>
      <c r="M383" s="154">
        <v>6432</v>
      </c>
    </row>
    <row r="384" spans="1:13" x14ac:dyDescent="0.25">
      <c r="A384" s="3" t="s">
        <v>34</v>
      </c>
      <c r="B384" s="154">
        <v>3004</v>
      </c>
      <c r="C384" s="154">
        <v>2491</v>
      </c>
      <c r="D384" s="154">
        <v>2304</v>
      </c>
      <c r="E384" s="154">
        <v>2078</v>
      </c>
      <c r="F384" s="154">
        <v>2003</v>
      </c>
      <c r="G384" s="154">
        <v>2151</v>
      </c>
      <c r="H384" s="154">
        <v>1747</v>
      </c>
      <c r="I384" s="154">
        <v>1524</v>
      </c>
      <c r="J384" s="154">
        <v>2164</v>
      </c>
      <c r="K384" s="154">
        <v>1743</v>
      </c>
      <c r="L384" s="154">
        <v>1455</v>
      </c>
      <c r="M384" s="154">
        <v>1156</v>
      </c>
    </row>
    <row r="385" spans="1:13" x14ac:dyDescent="0.25">
      <c r="A385" s="3" t="s">
        <v>19</v>
      </c>
      <c r="B385" s="154">
        <v>231</v>
      </c>
      <c r="C385" s="154">
        <v>262</v>
      </c>
      <c r="D385" s="154">
        <v>325</v>
      </c>
      <c r="E385" s="154">
        <v>180</v>
      </c>
      <c r="F385" s="154">
        <v>196</v>
      </c>
      <c r="G385" s="154">
        <v>240</v>
      </c>
      <c r="H385" s="154">
        <v>194</v>
      </c>
      <c r="I385" s="154">
        <v>165</v>
      </c>
      <c r="J385" s="154">
        <v>251</v>
      </c>
      <c r="K385" s="154">
        <v>199</v>
      </c>
      <c r="L385" s="154">
        <v>166</v>
      </c>
      <c r="M385" s="154">
        <v>137</v>
      </c>
    </row>
    <row r="386" spans="1:13" x14ac:dyDescent="0.25">
      <c r="A386" s="26" t="s">
        <v>35</v>
      </c>
      <c r="B386" s="170">
        <v>15543</v>
      </c>
      <c r="C386" s="170">
        <v>14519</v>
      </c>
      <c r="D386" s="170">
        <v>14896</v>
      </c>
      <c r="E386" s="170">
        <v>11419</v>
      </c>
      <c r="F386" s="170">
        <v>11983</v>
      </c>
      <c r="G386" s="170">
        <v>13708</v>
      </c>
      <c r="H386" s="170">
        <v>12485</v>
      </c>
      <c r="I386" s="170">
        <v>10525</v>
      </c>
      <c r="J386" s="170">
        <v>15100</v>
      </c>
      <c r="K386" s="170">
        <v>11965</v>
      </c>
      <c r="L386" s="170">
        <v>9903</v>
      </c>
      <c r="M386" s="170">
        <v>7725</v>
      </c>
    </row>
    <row r="387" spans="1:13" x14ac:dyDescent="0.25">
      <c r="A387" s="3" t="s">
        <v>10</v>
      </c>
      <c r="B387" s="154">
        <v>421</v>
      </c>
      <c r="C387" s="154">
        <v>450</v>
      </c>
      <c r="D387" s="154">
        <v>493</v>
      </c>
      <c r="E387" s="154">
        <v>414</v>
      </c>
      <c r="F387" s="154">
        <v>457</v>
      </c>
      <c r="G387" s="154">
        <v>360</v>
      </c>
      <c r="H387" s="154">
        <v>458</v>
      </c>
      <c r="I387" s="154">
        <v>412</v>
      </c>
      <c r="J387" s="154">
        <v>464</v>
      </c>
      <c r="K387" s="154">
        <v>484</v>
      </c>
      <c r="L387" s="154">
        <v>413</v>
      </c>
      <c r="M387" s="154">
        <v>407</v>
      </c>
    </row>
    <row r="388" spans="1:13" x14ac:dyDescent="0.25">
      <c r="A388" s="27" t="s">
        <v>32</v>
      </c>
      <c r="B388" s="170">
        <v>15964</v>
      </c>
      <c r="C388" s="170">
        <v>14968</v>
      </c>
      <c r="D388" s="170">
        <v>15389</v>
      </c>
      <c r="E388" s="170">
        <v>11833</v>
      </c>
      <c r="F388" s="170">
        <v>12440</v>
      </c>
      <c r="G388" s="170">
        <v>14069</v>
      </c>
      <c r="H388" s="170">
        <v>12943</v>
      </c>
      <c r="I388" s="170">
        <v>10936</v>
      </c>
      <c r="J388" s="170">
        <v>15564</v>
      </c>
      <c r="K388" s="170">
        <v>12448</v>
      </c>
      <c r="L388" s="170">
        <v>10315</v>
      </c>
      <c r="M388" s="170">
        <v>8132</v>
      </c>
    </row>
    <row r="389" spans="1:13" x14ac:dyDescent="0.25">
      <c r="A389" s="27"/>
    </row>
    <row r="390" spans="1:13" ht="15.75" thickBot="1" x14ac:dyDescent="0.3">
      <c r="A390" s="3"/>
      <c r="B390" s="290" t="s">
        <v>669</v>
      </c>
      <c r="C390" s="290"/>
      <c r="D390" s="290"/>
      <c r="E390" s="290"/>
      <c r="F390" s="290"/>
      <c r="G390" s="290"/>
      <c r="H390" s="290"/>
      <c r="I390" s="290"/>
      <c r="J390" s="290"/>
      <c r="K390" s="290"/>
      <c r="L390" s="290"/>
      <c r="M390" s="290"/>
    </row>
    <row r="391" spans="1:13" x14ac:dyDescent="0.25">
      <c r="A391" s="3"/>
      <c r="B391" s="186">
        <v>39448</v>
      </c>
      <c r="C391" s="187">
        <v>39479</v>
      </c>
      <c r="D391" s="187">
        <v>39508</v>
      </c>
      <c r="E391" s="187">
        <v>39539</v>
      </c>
      <c r="F391" s="187">
        <v>39569</v>
      </c>
      <c r="G391" s="187">
        <v>39600</v>
      </c>
      <c r="H391" s="187">
        <v>39630</v>
      </c>
      <c r="I391" s="187">
        <v>39661</v>
      </c>
      <c r="J391" s="187">
        <v>39692</v>
      </c>
      <c r="K391" s="187">
        <v>39722</v>
      </c>
      <c r="L391" s="187">
        <v>39753</v>
      </c>
      <c r="M391" s="188">
        <v>39783</v>
      </c>
    </row>
    <row r="392" spans="1:13" x14ac:dyDescent="0.25">
      <c r="A392" s="3" t="s">
        <v>31</v>
      </c>
      <c r="B392" s="291"/>
      <c r="C392" s="291"/>
      <c r="D392" s="9">
        <v>0.71099999999999997</v>
      </c>
      <c r="E392" s="9">
        <v>0.72799999999999998</v>
      </c>
      <c r="F392" s="9">
        <v>0.73899999999999999</v>
      </c>
      <c r="G392" s="9">
        <v>0.74299999999999999</v>
      </c>
      <c r="H392" s="9">
        <v>0.74099999999999999</v>
      </c>
      <c r="I392" s="9">
        <v>0.747</v>
      </c>
      <c r="J392" s="9">
        <v>0.74299999999999999</v>
      </c>
      <c r="K392" s="9">
        <v>0.76</v>
      </c>
      <c r="L392" s="9">
        <v>0.77100000000000002</v>
      </c>
      <c r="M392" s="9">
        <v>0.80100000000000005</v>
      </c>
    </row>
    <row r="393" spans="1:13" x14ac:dyDescent="0.25">
      <c r="A393" s="3" t="s">
        <v>10</v>
      </c>
      <c r="B393" s="292"/>
      <c r="C393" s="292"/>
      <c r="D393" s="9">
        <v>1.9510000000000001</v>
      </c>
      <c r="E393" s="9">
        <v>1.98</v>
      </c>
      <c r="F393" s="9">
        <v>1.87</v>
      </c>
      <c r="G393" s="9">
        <v>1.9379999999999999</v>
      </c>
      <c r="H393" s="9">
        <v>2.15</v>
      </c>
      <c r="I393" s="9">
        <v>2.129</v>
      </c>
      <c r="J393" s="9">
        <v>2.1389999999999998</v>
      </c>
      <c r="K393" s="9">
        <v>2.2509999999999999</v>
      </c>
      <c r="L393" s="9">
        <v>2.359</v>
      </c>
      <c r="M393" s="9">
        <v>2.3519999999999999</v>
      </c>
    </row>
    <row r="394" spans="1:13" x14ac:dyDescent="0.25">
      <c r="A394" s="27" t="s">
        <v>32</v>
      </c>
      <c r="B394" s="293"/>
      <c r="C394" s="293"/>
      <c r="D394" s="171">
        <v>0.747</v>
      </c>
      <c r="E394" s="171">
        <v>0.76900000000000002</v>
      </c>
      <c r="F394" s="171">
        <v>0.77800000000000002</v>
      </c>
      <c r="G394" s="171">
        <v>0.78200000000000003</v>
      </c>
      <c r="H394" s="171">
        <v>0.78400000000000003</v>
      </c>
      <c r="I394" s="171">
        <v>0.79100000000000004</v>
      </c>
      <c r="J394" s="171">
        <v>0.79</v>
      </c>
      <c r="K394" s="171">
        <v>0.81299999999999994</v>
      </c>
      <c r="L394" s="171">
        <v>0.82699999999999996</v>
      </c>
      <c r="M394" s="171">
        <v>0.86599999999999999</v>
      </c>
    </row>
    <row r="395" spans="1:13" ht="9" customHeight="1" x14ac:dyDescent="0.25"/>
    <row r="396" spans="1:13" ht="25.5" customHeight="1" x14ac:dyDescent="0.25">
      <c r="A396" s="288" t="s">
        <v>674</v>
      </c>
      <c r="B396" s="288"/>
      <c r="C396" s="288"/>
      <c r="D396" s="288"/>
      <c r="E396" s="288"/>
      <c r="F396" s="288"/>
      <c r="G396" s="288"/>
      <c r="H396" s="288"/>
      <c r="I396" s="288"/>
      <c r="J396" s="288"/>
      <c r="K396" s="288"/>
      <c r="L396" s="288"/>
      <c r="M396" s="288"/>
    </row>
    <row r="397" spans="1:13" ht="7.5" customHeight="1" x14ac:dyDescent="0.25"/>
  </sheetData>
  <mergeCells count="63">
    <mergeCell ref="A43:M43"/>
    <mergeCell ref="A44:M44"/>
    <mergeCell ref="B45:M45"/>
    <mergeCell ref="B1:M1"/>
    <mergeCell ref="B3:M3"/>
    <mergeCell ref="B14:M14"/>
    <mergeCell ref="B25:M25"/>
    <mergeCell ref="B36:M36"/>
    <mergeCell ref="A140:M140"/>
    <mergeCell ref="B91:M91"/>
    <mergeCell ref="B93:M93"/>
    <mergeCell ref="B104:M104"/>
    <mergeCell ref="B115:M115"/>
    <mergeCell ref="B126:M126"/>
    <mergeCell ref="B135:M135"/>
    <mergeCell ref="B143:M143"/>
    <mergeCell ref="B195:M195"/>
    <mergeCell ref="B206:M206"/>
    <mergeCell ref="B217:M217"/>
    <mergeCell ref="B167:M167"/>
    <mergeCell ref="B178:M178"/>
    <mergeCell ref="A192:M192"/>
    <mergeCell ref="B193:M193"/>
    <mergeCell ref="B228:M228"/>
    <mergeCell ref="B246:M246"/>
    <mergeCell ref="B257:M257"/>
    <mergeCell ref="B145:M145"/>
    <mergeCell ref="B156:M156"/>
    <mergeCell ref="B187:M187"/>
    <mergeCell ref="A242:M242"/>
    <mergeCell ref="B237:M237"/>
    <mergeCell ref="B244:M244"/>
    <mergeCell ref="B288:M288"/>
    <mergeCell ref="B348:M348"/>
    <mergeCell ref="B339:M339"/>
    <mergeCell ref="B268:M268"/>
    <mergeCell ref="B297:M297"/>
    <mergeCell ref="B308:M308"/>
    <mergeCell ref="B319:M319"/>
    <mergeCell ref="B279:M279"/>
    <mergeCell ref="B295:M295"/>
    <mergeCell ref="A293:M293"/>
    <mergeCell ref="B330:M330"/>
    <mergeCell ref="A345:M345"/>
    <mergeCell ref="B346:M346"/>
    <mergeCell ref="A396:M396"/>
    <mergeCell ref="B372:B377"/>
    <mergeCell ref="C372:C377"/>
    <mergeCell ref="B381:M381"/>
    <mergeCell ref="B359:M359"/>
    <mergeCell ref="B392:B394"/>
    <mergeCell ref="C392:C394"/>
    <mergeCell ref="B390:M390"/>
    <mergeCell ref="B361:B366"/>
    <mergeCell ref="B370:M370"/>
    <mergeCell ref="C361:C366"/>
    <mergeCell ref="A89:M89"/>
    <mergeCell ref="A88:M88"/>
    <mergeCell ref="B46:M46"/>
    <mergeCell ref="B48:M48"/>
    <mergeCell ref="B59:M59"/>
    <mergeCell ref="B70:M70"/>
    <mergeCell ref="B81:M81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7" manualBreakCount="7">
    <brk id="44" max="14" man="1"/>
    <brk id="90" max="16383" man="1"/>
    <brk id="140" max="16383" man="1"/>
    <brk id="192" max="16383" man="1"/>
    <brk id="243" max="16383" man="1"/>
    <brk id="294" max="16383" man="1"/>
    <brk id="3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9"/>
  <sheetViews>
    <sheetView zoomScaleNormal="100" workbookViewId="0">
      <selection activeCell="L18" sqref="L18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35"/>
    <row r="3" spans="1:13" ht="15.6" x14ac:dyDescent="0.35">
      <c r="A3" s="179">
        <v>2015</v>
      </c>
      <c r="B3" s="295" t="s">
        <v>671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thickBot="1" x14ac:dyDescent="0.4">
      <c r="A4" s="3"/>
    </row>
    <row r="5" spans="1:13" thickBot="1" x14ac:dyDescent="0.4">
      <c r="A5" s="26" t="s">
        <v>0</v>
      </c>
      <c r="B5" s="184">
        <v>42005</v>
      </c>
      <c r="C5" s="182">
        <v>42036</v>
      </c>
      <c r="D5" s="182">
        <v>42064</v>
      </c>
      <c r="E5" s="182">
        <v>42095</v>
      </c>
      <c r="F5" s="182">
        <v>42125</v>
      </c>
      <c r="G5" s="182">
        <v>42156</v>
      </c>
      <c r="H5" s="182">
        <v>42186</v>
      </c>
      <c r="I5" s="182">
        <v>42217</v>
      </c>
      <c r="J5" s="182">
        <v>42248</v>
      </c>
      <c r="K5" s="182">
        <v>42278</v>
      </c>
      <c r="L5" s="182">
        <v>42309</v>
      </c>
      <c r="M5" s="183">
        <v>42339</v>
      </c>
    </row>
    <row r="6" spans="1:13" ht="14.45" x14ac:dyDescent="0.35">
      <c r="A6" s="3" t="s">
        <v>44</v>
      </c>
      <c r="B6" s="154">
        <v>1105</v>
      </c>
      <c r="C6" s="154">
        <v>1250</v>
      </c>
      <c r="D6" s="154">
        <v>942</v>
      </c>
      <c r="E6" s="154">
        <v>788</v>
      </c>
      <c r="F6" s="154">
        <v>951</v>
      </c>
      <c r="G6" s="154">
        <v>985</v>
      </c>
      <c r="H6" s="154">
        <v>939</v>
      </c>
      <c r="I6" s="154">
        <v>923</v>
      </c>
      <c r="J6" s="154">
        <v>898</v>
      </c>
      <c r="K6" s="154">
        <v>927</v>
      </c>
      <c r="L6" s="154">
        <v>904</v>
      </c>
      <c r="M6" s="154"/>
    </row>
    <row r="7" spans="1:13" ht="14.45" x14ac:dyDescent="0.35">
      <c r="A7" s="3" t="s">
        <v>45</v>
      </c>
      <c r="B7" s="154">
        <v>6346</v>
      </c>
      <c r="C7" s="154">
        <v>7215</v>
      </c>
      <c r="D7" s="154">
        <v>5314</v>
      </c>
      <c r="E7" s="154">
        <v>4185</v>
      </c>
      <c r="F7" s="154">
        <v>6690</v>
      </c>
      <c r="G7" s="154">
        <v>5779</v>
      </c>
      <c r="H7" s="228">
        <v>4852</v>
      </c>
      <c r="I7" s="154">
        <v>6730</v>
      </c>
      <c r="J7" s="154">
        <v>5049</v>
      </c>
      <c r="K7" s="154">
        <v>4646</v>
      </c>
      <c r="L7" s="154">
        <v>5714</v>
      </c>
      <c r="M7" s="154"/>
    </row>
    <row r="8" spans="1:13" ht="14.45" x14ac:dyDescent="0.35">
      <c r="A8" s="25" t="s">
        <v>46</v>
      </c>
      <c r="B8" s="154">
        <v>235</v>
      </c>
      <c r="C8" s="154">
        <v>241</v>
      </c>
      <c r="D8" s="154">
        <v>211</v>
      </c>
      <c r="E8" s="154">
        <v>152</v>
      </c>
      <c r="F8" s="154">
        <v>193</v>
      </c>
      <c r="G8" s="154">
        <f>10+175</f>
        <v>185</v>
      </c>
      <c r="H8" s="154">
        <v>139</v>
      </c>
      <c r="I8" s="154">
        <v>228</v>
      </c>
      <c r="J8" s="154">
        <f>248+0.976</f>
        <v>248.976</v>
      </c>
      <c r="K8" s="154">
        <f>17+214</f>
        <v>231</v>
      </c>
      <c r="L8" s="154">
        <f>242+5</f>
        <v>247</v>
      </c>
      <c r="M8" s="154"/>
    </row>
    <row r="9" spans="1:13" ht="14.45" x14ac:dyDescent="0.35">
      <c r="A9" s="26" t="s">
        <v>48</v>
      </c>
      <c r="B9" s="152">
        <v>7686</v>
      </c>
      <c r="C9" s="152">
        <v>8706</v>
      </c>
      <c r="D9" s="152">
        <v>6467</v>
      </c>
      <c r="E9" s="152">
        <v>5126</v>
      </c>
      <c r="F9" s="152">
        <v>7834</v>
      </c>
      <c r="G9" s="152">
        <v>6949</v>
      </c>
      <c r="H9" s="152">
        <v>5930</v>
      </c>
      <c r="I9" s="152">
        <v>7881</v>
      </c>
      <c r="J9" s="152">
        <v>6196</v>
      </c>
      <c r="K9" s="152">
        <v>5804</v>
      </c>
      <c r="L9" s="152">
        <v>6866</v>
      </c>
      <c r="M9" s="152"/>
    </row>
    <row r="10" spans="1:13" ht="14.45" x14ac:dyDescent="0.35">
      <c r="A10" s="3"/>
      <c r="B10" s="77"/>
      <c r="C10" s="77"/>
      <c r="D10" s="77"/>
      <c r="M10" s="77"/>
    </row>
    <row r="11" spans="1:13" ht="14.45" x14ac:dyDescent="0.35">
      <c r="A11" s="27" t="s">
        <v>1</v>
      </c>
      <c r="B11" s="77"/>
      <c r="C11" s="77"/>
      <c r="D11" s="77"/>
      <c r="M11" s="77"/>
    </row>
    <row r="12" spans="1:13" ht="14.45" x14ac:dyDescent="0.35">
      <c r="A12" s="3" t="s">
        <v>44</v>
      </c>
      <c r="B12" s="154">
        <v>56</v>
      </c>
      <c r="C12" s="154">
        <v>49</v>
      </c>
      <c r="D12" s="154">
        <v>55</v>
      </c>
      <c r="E12" s="154">
        <v>39</v>
      </c>
      <c r="F12" s="154">
        <v>46</v>
      </c>
      <c r="G12" s="154">
        <v>59</v>
      </c>
      <c r="H12" s="154">
        <v>63</v>
      </c>
      <c r="I12" s="154">
        <v>72</v>
      </c>
      <c r="J12" s="154">
        <v>58</v>
      </c>
      <c r="K12" s="154">
        <v>46</v>
      </c>
      <c r="L12" s="154">
        <v>48</v>
      </c>
      <c r="M12" s="154"/>
    </row>
    <row r="13" spans="1:13" ht="14.45" x14ac:dyDescent="0.35">
      <c r="A13" s="3" t="s">
        <v>45</v>
      </c>
      <c r="B13" s="154">
        <v>3124</v>
      </c>
      <c r="C13" s="154">
        <v>2198</v>
      </c>
      <c r="D13" s="154">
        <v>2762</v>
      </c>
      <c r="E13" s="154">
        <v>2046</v>
      </c>
      <c r="F13" s="154">
        <v>2055</v>
      </c>
      <c r="G13" s="154">
        <v>2790</v>
      </c>
      <c r="H13" s="154">
        <v>2469</v>
      </c>
      <c r="I13" s="154">
        <v>3603</v>
      </c>
      <c r="J13" s="154">
        <v>3579</v>
      </c>
      <c r="K13" s="154">
        <v>2661</v>
      </c>
      <c r="L13" s="154">
        <v>2309</v>
      </c>
      <c r="M13" s="154"/>
    </row>
    <row r="14" spans="1:13" ht="14.45" x14ac:dyDescent="0.35">
      <c r="A14" s="25" t="s">
        <v>46</v>
      </c>
      <c r="B14" s="154">
        <v>10</v>
      </c>
      <c r="C14" s="154">
        <v>9</v>
      </c>
      <c r="D14" s="154">
        <v>16</v>
      </c>
      <c r="E14" s="154">
        <v>7</v>
      </c>
      <c r="F14" s="154">
        <f>2.7+5.1</f>
        <v>7.8</v>
      </c>
      <c r="G14" s="154">
        <f>8.4+10.5</f>
        <v>18.899999999999999</v>
      </c>
      <c r="H14" s="154">
        <v>10</v>
      </c>
      <c r="I14" s="154">
        <v>16</v>
      </c>
      <c r="J14" s="154">
        <f>11.647+15.15</f>
        <v>26.797000000000001</v>
      </c>
      <c r="K14" s="154">
        <f>5+7</f>
        <v>12</v>
      </c>
      <c r="L14" s="154">
        <v>11</v>
      </c>
      <c r="M14" s="154"/>
    </row>
    <row r="15" spans="1:13" ht="14.45" x14ac:dyDescent="0.35">
      <c r="A15" s="26" t="s">
        <v>49</v>
      </c>
      <c r="B15" s="152">
        <v>3190</v>
      </c>
      <c r="C15" s="152">
        <v>2255</v>
      </c>
      <c r="D15" s="152">
        <v>2833</v>
      </c>
      <c r="E15" s="152">
        <v>2092</v>
      </c>
      <c r="F15" s="152">
        <v>2108</v>
      </c>
      <c r="G15" s="152">
        <v>2869</v>
      </c>
      <c r="H15" s="152">
        <v>2542</v>
      </c>
      <c r="I15" s="152">
        <v>3691</v>
      </c>
      <c r="J15" s="152">
        <v>3664</v>
      </c>
      <c r="K15" s="152">
        <v>2719</v>
      </c>
      <c r="L15" s="152">
        <v>2367</v>
      </c>
      <c r="M15" s="152"/>
    </row>
    <row r="16" spans="1:13" ht="14.45" x14ac:dyDescent="0.3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x14ac:dyDescent="0.3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x14ac:dyDescent="0.35">
      <c r="A18" s="3" t="s">
        <v>44</v>
      </c>
      <c r="B18" s="154">
        <v>13</v>
      </c>
      <c r="C18" s="154">
        <v>12</v>
      </c>
      <c r="D18" s="154">
        <v>12</v>
      </c>
      <c r="E18" s="154">
        <v>9</v>
      </c>
      <c r="F18" s="154">
        <v>9</v>
      </c>
      <c r="G18" s="154">
        <v>6</v>
      </c>
      <c r="H18" s="154">
        <v>4</v>
      </c>
      <c r="I18" s="154">
        <v>5</v>
      </c>
      <c r="J18" s="154">
        <v>6</v>
      </c>
      <c r="K18" s="154">
        <v>4</v>
      </c>
      <c r="L18" s="154">
        <v>7</v>
      </c>
      <c r="M18" s="154"/>
    </row>
    <row r="19" spans="1:13" ht="14.45" x14ac:dyDescent="0.35">
      <c r="A19" s="3" t="s">
        <v>45</v>
      </c>
      <c r="B19" s="154">
        <v>1733</v>
      </c>
      <c r="C19" s="154">
        <v>2032</v>
      </c>
      <c r="D19" s="154">
        <v>1570</v>
      </c>
      <c r="E19" s="154">
        <v>1511</v>
      </c>
      <c r="F19" s="154">
        <v>1431</v>
      </c>
      <c r="G19" s="154">
        <v>1420</v>
      </c>
      <c r="H19" s="154">
        <v>1478</v>
      </c>
      <c r="I19" s="154">
        <v>1764</v>
      </c>
      <c r="J19" s="154">
        <v>1512</v>
      </c>
      <c r="K19" s="154">
        <v>1622</v>
      </c>
      <c r="L19" s="154">
        <v>1601</v>
      </c>
      <c r="M19" s="154"/>
    </row>
    <row r="20" spans="1:13" ht="14.45" x14ac:dyDescent="0.35">
      <c r="A20" s="25" t="s">
        <v>46</v>
      </c>
      <c r="B20" s="154">
        <v>450</v>
      </c>
      <c r="C20" s="154">
        <v>369</v>
      </c>
      <c r="D20" s="154">
        <v>277</v>
      </c>
      <c r="E20" s="154">
        <v>271</v>
      </c>
      <c r="F20" s="154">
        <f>288+16</f>
        <v>304</v>
      </c>
      <c r="G20" s="154">
        <v>286</v>
      </c>
      <c r="H20" s="154">
        <v>353</v>
      </c>
      <c r="I20" s="154">
        <v>349</v>
      </c>
      <c r="J20" s="154">
        <f>418.549+12.123</f>
        <v>430.67199999999997</v>
      </c>
      <c r="K20" s="154">
        <f>428+12</f>
        <v>440</v>
      </c>
      <c r="L20" s="154">
        <f>352+12</f>
        <v>364</v>
      </c>
      <c r="M20" s="154"/>
    </row>
    <row r="21" spans="1:13" ht="14.45" x14ac:dyDescent="0.35">
      <c r="A21" s="27" t="s">
        <v>4</v>
      </c>
      <c r="B21" s="152">
        <v>2196</v>
      </c>
      <c r="C21" s="152">
        <f>SUM(C18:C20)</f>
        <v>2413</v>
      </c>
      <c r="D21" s="152">
        <v>1859</v>
      </c>
      <c r="E21" s="152">
        <v>1791</v>
      </c>
      <c r="F21" s="152">
        <v>1743</v>
      </c>
      <c r="G21" s="152">
        <v>1713</v>
      </c>
      <c r="H21" s="152">
        <v>1835</v>
      </c>
      <c r="I21" s="152">
        <v>2118</v>
      </c>
      <c r="J21" s="152">
        <v>1948</v>
      </c>
      <c r="K21" s="152">
        <v>2065</v>
      </c>
      <c r="L21" s="152">
        <v>1971</v>
      </c>
      <c r="M21" s="152"/>
    </row>
    <row r="22" spans="1:13" ht="14.45" x14ac:dyDescent="0.3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x14ac:dyDescent="0.3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x14ac:dyDescent="0.35">
      <c r="A24" s="3" t="s">
        <v>44</v>
      </c>
      <c r="B24" s="154">
        <v>6</v>
      </c>
      <c r="C24" s="154">
        <v>4</v>
      </c>
      <c r="D24" s="154">
        <v>5</v>
      </c>
      <c r="E24" s="154">
        <v>6</v>
      </c>
      <c r="F24" s="154">
        <v>4</v>
      </c>
      <c r="G24" s="154">
        <v>5</v>
      </c>
      <c r="H24" s="154">
        <v>2</v>
      </c>
      <c r="I24" s="154">
        <v>3</v>
      </c>
      <c r="J24" s="154">
        <v>2</v>
      </c>
      <c r="K24" s="154">
        <v>2</v>
      </c>
      <c r="L24" s="154">
        <v>1</v>
      </c>
      <c r="M24" s="154"/>
    </row>
    <row r="25" spans="1:13" ht="14.45" x14ac:dyDescent="0.35">
      <c r="A25" s="3" t="s">
        <v>45</v>
      </c>
      <c r="B25" s="154">
        <v>983</v>
      </c>
      <c r="C25" s="154">
        <v>747</v>
      </c>
      <c r="D25" s="154">
        <v>1072</v>
      </c>
      <c r="E25" s="154">
        <v>828</v>
      </c>
      <c r="F25" s="154">
        <v>873</v>
      </c>
      <c r="G25" s="154">
        <v>972</v>
      </c>
      <c r="H25" s="154">
        <v>727</v>
      </c>
      <c r="I25" s="154">
        <v>881</v>
      </c>
      <c r="J25" s="154">
        <v>934</v>
      </c>
      <c r="K25" s="154">
        <v>728</v>
      </c>
      <c r="L25" s="154">
        <v>704</v>
      </c>
      <c r="M25" s="154"/>
    </row>
    <row r="26" spans="1:13" ht="14.45" x14ac:dyDescent="0.35">
      <c r="A26" s="25" t="s">
        <v>46</v>
      </c>
      <c r="B26" s="154">
        <v>7</v>
      </c>
      <c r="C26" s="154">
        <v>5</v>
      </c>
      <c r="D26" s="154">
        <v>10</v>
      </c>
      <c r="E26" s="154">
        <v>4</v>
      </c>
      <c r="F26" s="154">
        <f>2.5+1</f>
        <v>3.5</v>
      </c>
      <c r="G26" s="154">
        <f>9.1+1.2</f>
        <v>10.299999999999999</v>
      </c>
      <c r="H26" s="154">
        <v>3</v>
      </c>
      <c r="I26" s="154">
        <v>6</v>
      </c>
      <c r="J26" s="154">
        <f>1.75+8.949</f>
        <v>10.699</v>
      </c>
      <c r="K26" s="154">
        <f>3+2</f>
        <v>5</v>
      </c>
      <c r="L26" s="154">
        <v>7</v>
      </c>
      <c r="M26" s="154"/>
    </row>
    <row r="27" spans="1:13" ht="14.45" x14ac:dyDescent="0.35">
      <c r="A27" s="26" t="s">
        <v>51</v>
      </c>
      <c r="B27" s="152">
        <v>996</v>
      </c>
      <c r="C27" s="152">
        <v>755</v>
      </c>
      <c r="D27" s="152">
        <v>1087</v>
      </c>
      <c r="E27" s="152">
        <v>838</v>
      </c>
      <c r="F27" s="152">
        <v>880</v>
      </c>
      <c r="G27" s="152">
        <f>SUM(G24:G26)</f>
        <v>987.3</v>
      </c>
      <c r="H27" s="152">
        <v>733</v>
      </c>
      <c r="I27" s="152">
        <v>890</v>
      </c>
      <c r="J27" s="152">
        <v>947</v>
      </c>
      <c r="K27" s="152">
        <v>735</v>
      </c>
      <c r="L27" s="152">
        <v>713</v>
      </c>
      <c r="M27" s="152"/>
    </row>
    <row r="28" spans="1:13" x14ac:dyDescent="0.2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x14ac:dyDescent="0.25">
      <c r="A30" s="3" t="s">
        <v>44</v>
      </c>
      <c r="B30" s="154">
        <v>134</v>
      </c>
      <c r="C30" s="154">
        <v>112</v>
      </c>
      <c r="D30" s="154">
        <v>113</v>
      </c>
      <c r="E30" s="154">
        <v>105</v>
      </c>
      <c r="F30" s="154">
        <v>116</v>
      </c>
      <c r="G30" s="154">
        <v>170</v>
      </c>
      <c r="H30" s="154">
        <v>149</v>
      </c>
      <c r="I30" s="154">
        <v>104</v>
      </c>
      <c r="J30" s="154">
        <v>86</v>
      </c>
      <c r="K30" s="154">
        <v>84</v>
      </c>
      <c r="L30" s="154">
        <v>76</v>
      </c>
      <c r="M30" s="154"/>
    </row>
    <row r="31" spans="1:13" x14ac:dyDescent="0.25">
      <c r="A31" s="3" t="s">
        <v>45</v>
      </c>
      <c r="B31" s="154">
        <v>984</v>
      </c>
      <c r="C31" s="154">
        <v>1198</v>
      </c>
      <c r="D31" s="154">
        <v>953</v>
      </c>
      <c r="E31" s="154">
        <v>1138</v>
      </c>
      <c r="F31" s="154">
        <v>1023</v>
      </c>
      <c r="G31" s="154">
        <v>1523</v>
      </c>
      <c r="H31" s="154">
        <v>1238</v>
      </c>
      <c r="I31" s="154">
        <v>1184</v>
      </c>
      <c r="J31" s="154">
        <v>948</v>
      </c>
      <c r="K31" s="154">
        <v>1083</v>
      </c>
      <c r="L31" s="154">
        <v>1261</v>
      </c>
      <c r="M31" s="154"/>
    </row>
    <row r="32" spans="1:13" x14ac:dyDescent="0.25">
      <c r="A32" s="25" t="s">
        <v>46</v>
      </c>
      <c r="B32" s="154">
        <v>27</v>
      </c>
      <c r="C32" s="154">
        <v>42</v>
      </c>
      <c r="D32" s="154">
        <v>30</v>
      </c>
      <c r="E32" s="154">
        <v>36</v>
      </c>
      <c r="F32" s="154">
        <v>24</v>
      </c>
      <c r="G32" s="154">
        <f>46.2+0.4</f>
        <v>46.6</v>
      </c>
      <c r="H32" s="154">
        <v>27</v>
      </c>
      <c r="I32" s="154">
        <v>31</v>
      </c>
      <c r="J32" s="154">
        <f>0.458+25.381</f>
        <v>25.838999999999999</v>
      </c>
      <c r="K32" s="154">
        <f>0.535+38</f>
        <v>38.534999999999997</v>
      </c>
      <c r="L32" s="154">
        <v>39</v>
      </c>
      <c r="M32" s="154"/>
    </row>
    <row r="33" spans="1:13" x14ac:dyDescent="0.25">
      <c r="A33" s="26" t="s">
        <v>670</v>
      </c>
      <c r="B33" s="152">
        <v>1144</v>
      </c>
      <c r="C33" s="152">
        <v>1352</v>
      </c>
      <c r="D33" s="152">
        <v>1096</v>
      </c>
      <c r="E33" s="152">
        <v>1279</v>
      </c>
      <c r="F33" s="152">
        <v>1162</v>
      </c>
      <c r="G33" s="152">
        <v>1739</v>
      </c>
      <c r="H33" s="152">
        <v>1414</v>
      </c>
      <c r="I33" s="152">
        <v>1319</v>
      </c>
      <c r="J33" s="152">
        <v>1060</v>
      </c>
      <c r="K33" s="152">
        <v>1206</v>
      </c>
      <c r="L33" s="152">
        <v>1376</v>
      </c>
      <c r="M33" s="152"/>
    </row>
    <row r="34" spans="1:13" x14ac:dyDescent="0.25">
      <c r="A34" s="26"/>
      <c r="B34" s="77"/>
      <c r="C34" s="77"/>
      <c r="D34" s="224"/>
      <c r="E34" s="77"/>
      <c r="F34" s="77"/>
      <c r="G34" s="77"/>
      <c r="H34" s="77"/>
      <c r="I34" s="77"/>
      <c r="J34" s="77"/>
      <c r="K34" s="77"/>
      <c r="L34" s="77"/>
      <c r="M34" s="77"/>
    </row>
    <row r="35" spans="1:13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x14ac:dyDescent="0.25">
      <c r="A36" s="3" t="s">
        <v>44</v>
      </c>
      <c r="B36" s="154">
        <v>10</v>
      </c>
      <c r="C36" s="154">
        <v>9</v>
      </c>
      <c r="D36" s="154">
        <v>10</v>
      </c>
      <c r="E36" s="154">
        <v>10</v>
      </c>
      <c r="F36" s="154">
        <v>9</v>
      </c>
      <c r="G36" s="154">
        <v>10</v>
      </c>
      <c r="H36" s="154">
        <v>7</v>
      </c>
      <c r="I36" s="154">
        <v>5</v>
      </c>
      <c r="J36" s="154">
        <v>4</v>
      </c>
      <c r="K36" s="154">
        <v>6</v>
      </c>
      <c r="L36" s="154">
        <v>4</v>
      </c>
      <c r="M36" s="154"/>
    </row>
    <row r="37" spans="1:13" x14ac:dyDescent="0.25">
      <c r="A37" s="3" t="s">
        <v>45</v>
      </c>
      <c r="B37" s="154">
        <v>374</v>
      </c>
      <c r="C37" s="154">
        <v>302</v>
      </c>
      <c r="D37" s="154">
        <v>333</v>
      </c>
      <c r="E37" s="154">
        <v>298</v>
      </c>
      <c r="F37" s="154">
        <v>310</v>
      </c>
      <c r="G37" s="154">
        <v>303</v>
      </c>
      <c r="H37" s="154">
        <v>353</v>
      </c>
      <c r="I37" s="154">
        <v>358</v>
      </c>
      <c r="J37" s="154">
        <v>273</v>
      </c>
      <c r="K37" s="154">
        <v>278</v>
      </c>
      <c r="L37" s="154">
        <v>391</v>
      </c>
      <c r="M37" s="154"/>
    </row>
    <row r="38" spans="1:13" x14ac:dyDescent="0.25">
      <c r="A38" s="25" t="s">
        <v>46</v>
      </c>
      <c r="B38" s="154">
        <v>26</v>
      </c>
      <c r="C38" s="154">
        <v>18</v>
      </c>
      <c r="D38" s="154">
        <v>23</v>
      </c>
      <c r="E38" s="154">
        <v>17</v>
      </c>
      <c r="F38" s="154">
        <f>12.1+5.4</f>
        <v>17.5</v>
      </c>
      <c r="G38" s="154">
        <f>14.6+5.8</f>
        <v>20.399999999999999</v>
      </c>
      <c r="H38" s="154">
        <v>22</v>
      </c>
      <c r="I38" s="154">
        <v>18</v>
      </c>
      <c r="J38" s="154">
        <f>11.463+6.06</f>
        <v>17.523</v>
      </c>
      <c r="K38" s="154">
        <f>12+8</f>
        <v>20</v>
      </c>
      <c r="L38" s="154">
        <v>24</v>
      </c>
      <c r="M38" s="154"/>
    </row>
    <row r="39" spans="1:13" x14ac:dyDescent="0.25">
      <c r="A39" s="27" t="s">
        <v>5</v>
      </c>
      <c r="B39" s="152">
        <v>410</v>
      </c>
      <c r="C39" s="152">
        <v>329</v>
      </c>
      <c r="D39" s="152">
        <v>365</v>
      </c>
      <c r="E39" s="152">
        <v>324</v>
      </c>
      <c r="F39" s="152">
        <v>337</v>
      </c>
      <c r="G39" s="152">
        <v>333</v>
      </c>
      <c r="H39" s="152">
        <v>381</v>
      </c>
      <c r="I39" s="152">
        <v>381</v>
      </c>
      <c r="J39" s="152">
        <v>295</v>
      </c>
      <c r="K39" s="152">
        <v>304</v>
      </c>
      <c r="L39" s="152">
        <v>419</v>
      </c>
      <c r="M39" s="152"/>
    </row>
    <row r="40" spans="1:13" ht="15.75" thickBot="1" x14ac:dyDescent="0.3">
      <c r="A40" s="3"/>
    </row>
    <row r="41" spans="1:13" ht="15.75" thickBot="1" x14ac:dyDescent="0.3">
      <c r="A41" s="26" t="s">
        <v>53</v>
      </c>
      <c r="B41" s="184">
        <v>42005</v>
      </c>
      <c r="C41" s="182">
        <v>42036</v>
      </c>
      <c r="D41" s="182">
        <v>42064</v>
      </c>
      <c r="E41" s="182">
        <v>42095</v>
      </c>
      <c r="F41" s="182">
        <v>42125</v>
      </c>
      <c r="G41" s="182">
        <v>42156</v>
      </c>
      <c r="H41" s="182">
        <v>42186</v>
      </c>
      <c r="I41" s="182">
        <v>42217</v>
      </c>
      <c r="J41" s="182">
        <v>42248</v>
      </c>
      <c r="K41" s="182">
        <v>42278</v>
      </c>
      <c r="L41" s="182">
        <v>42309</v>
      </c>
      <c r="M41" s="183">
        <v>42339</v>
      </c>
    </row>
    <row r="42" spans="1:13" x14ac:dyDescent="0.25">
      <c r="A42" s="3" t="s">
        <v>44</v>
      </c>
      <c r="B42" s="154">
        <v>1323</v>
      </c>
      <c r="C42" s="154">
        <v>1436</v>
      </c>
      <c r="D42" s="154">
        <v>1136</v>
      </c>
      <c r="E42" s="157">
        <v>956</v>
      </c>
      <c r="F42" s="154">
        <v>1134</v>
      </c>
      <c r="G42" s="154">
        <v>1236</v>
      </c>
      <c r="H42" s="157">
        <v>1164</v>
      </c>
      <c r="I42" s="157">
        <v>1111</v>
      </c>
      <c r="J42" s="157">
        <v>1054</v>
      </c>
      <c r="K42" s="157">
        <v>1068</v>
      </c>
      <c r="L42" s="157">
        <v>1041</v>
      </c>
      <c r="M42" s="154"/>
    </row>
    <row r="43" spans="1:13" x14ac:dyDescent="0.25">
      <c r="A43" s="3" t="s">
        <v>45</v>
      </c>
      <c r="B43" s="154">
        <v>13545</v>
      </c>
      <c r="C43" s="154">
        <v>13690</v>
      </c>
      <c r="D43" s="154">
        <v>12004</v>
      </c>
      <c r="E43" s="154">
        <v>10007</v>
      </c>
      <c r="F43" s="154">
        <v>12383</v>
      </c>
      <c r="G43" s="154">
        <v>12787</v>
      </c>
      <c r="H43" s="154">
        <v>11117</v>
      </c>
      <c r="I43" s="154">
        <v>14519</v>
      </c>
      <c r="J43" s="154">
        <v>12296</v>
      </c>
      <c r="K43" s="154">
        <v>11019</v>
      </c>
      <c r="L43" s="154">
        <v>11980</v>
      </c>
      <c r="M43" s="154"/>
    </row>
    <row r="44" spans="1:13" x14ac:dyDescent="0.25">
      <c r="A44" s="25" t="s">
        <v>46</v>
      </c>
      <c r="B44" s="154">
        <v>754</v>
      </c>
      <c r="C44" s="154">
        <v>684</v>
      </c>
      <c r="D44" s="154">
        <v>567</v>
      </c>
      <c r="E44" s="154">
        <v>487</v>
      </c>
      <c r="F44" s="154">
        <v>549</v>
      </c>
      <c r="G44" s="154">
        <f>309+258</f>
        <v>567</v>
      </c>
      <c r="H44" s="154">
        <v>554</v>
      </c>
      <c r="I44" s="154">
        <v>650</v>
      </c>
      <c r="J44" s="154">
        <v>760</v>
      </c>
      <c r="K44" s="154">
        <v>746</v>
      </c>
      <c r="L44" s="154">
        <v>692</v>
      </c>
      <c r="M44" s="154"/>
    </row>
    <row r="45" spans="1:13" x14ac:dyDescent="0.25">
      <c r="A45" s="26" t="s">
        <v>13</v>
      </c>
      <c r="B45" s="152">
        <v>15622</v>
      </c>
      <c r="C45" s="152">
        <v>15810</v>
      </c>
      <c r="D45" s="152">
        <v>13706</v>
      </c>
      <c r="E45" s="152">
        <v>11450</v>
      </c>
      <c r="F45" s="152">
        <v>14065</v>
      </c>
      <c r="G45" s="152">
        <v>14590</v>
      </c>
      <c r="H45" s="152">
        <v>12835</v>
      </c>
      <c r="I45" s="152">
        <v>16280</v>
      </c>
      <c r="J45" s="152">
        <v>14110</v>
      </c>
      <c r="K45" s="152">
        <v>12832</v>
      </c>
      <c r="L45" s="152">
        <v>13712</v>
      </c>
      <c r="M45" s="152"/>
    </row>
    <row r="46" spans="1:13" ht="9.75" customHeight="1" x14ac:dyDescent="0.25"/>
    <row r="47" spans="1:13" ht="30" customHeight="1" x14ac:dyDescent="0.25">
      <c r="A47" s="288" t="s">
        <v>919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</row>
    <row r="48" spans="1:13" ht="30" customHeight="1" x14ac:dyDescent="0.25"/>
    <row r="49" spans="1:13" ht="5.25" customHeight="1" x14ac:dyDescent="0.25"/>
    <row r="50" spans="1:13" ht="15" customHeight="1" x14ac:dyDescent="0.25">
      <c r="A50" s="179">
        <v>2014</v>
      </c>
      <c r="B50" s="295" t="s">
        <v>671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</row>
    <row r="51" spans="1:13" ht="15" customHeight="1" thickBot="1" x14ac:dyDescent="0.3">
      <c r="A51" s="3"/>
    </row>
    <row r="52" spans="1:13" ht="15" customHeight="1" thickBot="1" x14ac:dyDescent="0.3">
      <c r="A52" s="26" t="s">
        <v>0</v>
      </c>
      <c r="B52" s="184">
        <v>41640</v>
      </c>
      <c r="C52" s="182">
        <v>41681</v>
      </c>
      <c r="D52" s="182">
        <v>41709</v>
      </c>
      <c r="E52" s="182">
        <v>41740</v>
      </c>
      <c r="F52" s="182">
        <v>41770</v>
      </c>
      <c r="G52" s="182">
        <v>41801</v>
      </c>
      <c r="H52" s="182">
        <v>41821</v>
      </c>
      <c r="I52" s="182">
        <v>41862</v>
      </c>
      <c r="J52" s="182">
        <v>41893</v>
      </c>
      <c r="K52" s="182">
        <v>41923</v>
      </c>
      <c r="L52" s="182">
        <v>41954</v>
      </c>
      <c r="M52" s="183">
        <v>41984</v>
      </c>
    </row>
    <row r="53" spans="1:13" ht="15" customHeight="1" x14ac:dyDescent="0.25">
      <c r="A53" s="3" t="s">
        <v>44</v>
      </c>
      <c r="B53" s="154">
        <v>911</v>
      </c>
      <c r="C53" s="154">
        <v>997</v>
      </c>
      <c r="D53" s="154">
        <v>964</v>
      </c>
      <c r="E53" s="154">
        <v>810</v>
      </c>
      <c r="F53" s="154">
        <v>977</v>
      </c>
      <c r="G53" s="154">
        <v>871</v>
      </c>
      <c r="H53" s="154">
        <v>831</v>
      </c>
      <c r="I53" s="154">
        <v>939</v>
      </c>
      <c r="J53" s="154">
        <v>1204</v>
      </c>
      <c r="K53" s="154">
        <v>1211</v>
      </c>
      <c r="L53" s="154">
        <v>779</v>
      </c>
      <c r="M53" s="154">
        <v>933</v>
      </c>
    </row>
    <row r="54" spans="1:13" ht="15" customHeight="1" x14ac:dyDescent="0.25">
      <c r="A54" s="3" t="s">
        <v>45</v>
      </c>
      <c r="B54" s="154">
        <v>5143</v>
      </c>
      <c r="C54" s="154">
        <v>5669</v>
      </c>
      <c r="D54" s="154">
        <v>5744</v>
      </c>
      <c r="E54" s="154">
        <v>4926</v>
      </c>
      <c r="F54" s="154">
        <v>6365</v>
      </c>
      <c r="G54" s="154">
        <v>5322</v>
      </c>
      <c r="H54" s="154">
        <v>5160</v>
      </c>
      <c r="I54" s="154">
        <v>6146</v>
      </c>
      <c r="J54" s="154">
        <v>6462</v>
      </c>
      <c r="K54" s="154">
        <v>7652</v>
      </c>
      <c r="L54" s="154">
        <v>5322</v>
      </c>
      <c r="M54" s="154">
        <v>5484</v>
      </c>
    </row>
    <row r="55" spans="1:13" ht="15" customHeight="1" x14ac:dyDescent="0.25">
      <c r="A55" s="25" t="s">
        <v>46</v>
      </c>
      <c r="B55" s="154">
        <v>249</v>
      </c>
      <c r="C55" s="154">
        <v>179</v>
      </c>
      <c r="D55" s="154">
        <v>328</v>
      </c>
      <c r="E55" s="154">
        <v>240</v>
      </c>
      <c r="F55" s="154">
        <v>252</v>
      </c>
      <c r="G55" s="154">
        <v>241</v>
      </c>
      <c r="H55" s="154">
        <v>227</v>
      </c>
      <c r="I55" s="154">
        <v>211</v>
      </c>
      <c r="J55" s="154">
        <v>408</v>
      </c>
      <c r="K55" s="154">
        <v>337</v>
      </c>
      <c r="L55" s="154">
        <v>170</v>
      </c>
      <c r="M55" s="154">
        <v>205</v>
      </c>
    </row>
    <row r="56" spans="1:13" ht="15" customHeight="1" x14ac:dyDescent="0.25">
      <c r="A56" s="25" t="s">
        <v>47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222">
        <v>3</v>
      </c>
    </row>
    <row r="57" spans="1:13" ht="15" customHeight="1" x14ac:dyDescent="0.25">
      <c r="A57" s="26" t="s">
        <v>48</v>
      </c>
      <c r="B57" s="152">
        <v>6303</v>
      </c>
      <c r="C57" s="152">
        <v>6846</v>
      </c>
      <c r="D57" s="152">
        <v>7036</v>
      </c>
      <c r="E57" s="152">
        <v>5976</v>
      </c>
      <c r="F57" s="152">
        <v>7594</v>
      </c>
      <c r="G57" s="152">
        <v>6434</v>
      </c>
      <c r="H57" s="152">
        <v>6219</v>
      </c>
      <c r="I57" s="152">
        <v>7297</v>
      </c>
      <c r="J57" s="152">
        <v>8074</v>
      </c>
      <c r="K57" s="152">
        <v>9199</v>
      </c>
      <c r="L57" s="152">
        <v>6271</v>
      </c>
      <c r="M57" s="152">
        <v>6624</v>
      </c>
    </row>
    <row r="58" spans="1:13" ht="15" customHeight="1" x14ac:dyDescent="0.25">
      <c r="A58" s="3"/>
      <c r="B58" s="77"/>
      <c r="C58" s="77"/>
      <c r="D58" s="77"/>
      <c r="M58" s="77"/>
    </row>
    <row r="59" spans="1:13" ht="15" customHeight="1" x14ac:dyDescent="0.25">
      <c r="A59" s="27" t="s">
        <v>1</v>
      </c>
      <c r="B59" s="77"/>
      <c r="C59" s="77"/>
      <c r="D59" s="77"/>
      <c r="M59" s="77"/>
    </row>
    <row r="60" spans="1:13" ht="15" customHeight="1" x14ac:dyDescent="0.25">
      <c r="A60" s="3" t="s">
        <v>44</v>
      </c>
      <c r="B60" s="154">
        <v>41</v>
      </c>
      <c r="C60" s="154">
        <v>51</v>
      </c>
      <c r="D60" s="154">
        <v>58</v>
      </c>
      <c r="E60" s="154">
        <v>44</v>
      </c>
      <c r="F60" s="154">
        <v>41</v>
      </c>
      <c r="G60" s="154">
        <v>60</v>
      </c>
      <c r="H60" s="154">
        <v>50</v>
      </c>
      <c r="I60" s="154">
        <v>48</v>
      </c>
      <c r="J60" s="154">
        <v>60</v>
      </c>
      <c r="K60" s="154">
        <v>84</v>
      </c>
      <c r="L60" s="154">
        <v>52</v>
      </c>
      <c r="M60" s="154">
        <v>70</v>
      </c>
    </row>
    <row r="61" spans="1:13" ht="15" customHeight="1" x14ac:dyDescent="0.25">
      <c r="A61" s="3" t="s">
        <v>45</v>
      </c>
      <c r="B61" s="154">
        <v>2555</v>
      </c>
      <c r="C61" s="154">
        <v>2769</v>
      </c>
      <c r="D61" s="154">
        <v>3161</v>
      </c>
      <c r="E61" s="154">
        <v>2701</v>
      </c>
      <c r="F61" s="154">
        <v>2123</v>
      </c>
      <c r="G61" s="154">
        <v>2407</v>
      </c>
      <c r="H61" s="154">
        <v>2356</v>
      </c>
      <c r="I61" s="154">
        <v>2233</v>
      </c>
      <c r="J61" s="154">
        <v>3001</v>
      </c>
      <c r="K61" s="154">
        <v>3941</v>
      </c>
      <c r="L61" s="154">
        <v>1983</v>
      </c>
      <c r="M61" s="154">
        <v>2993</v>
      </c>
    </row>
    <row r="62" spans="1:13" ht="15" customHeight="1" x14ac:dyDescent="0.25">
      <c r="A62" s="25" t="s">
        <v>46</v>
      </c>
      <c r="B62" s="154">
        <v>13</v>
      </c>
      <c r="C62" s="154">
        <v>7</v>
      </c>
      <c r="D62" s="154">
        <v>6</v>
      </c>
      <c r="E62" s="154">
        <v>4</v>
      </c>
      <c r="F62" s="154">
        <v>4</v>
      </c>
      <c r="G62" s="154">
        <v>8</v>
      </c>
      <c r="H62" s="154">
        <v>4</v>
      </c>
      <c r="I62" s="154">
        <v>4</v>
      </c>
      <c r="J62" s="154">
        <v>7</v>
      </c>
      <c r="K62" s="154">
        <v>7</v>
      </c>
      <c r="L62" s="154">
        <v>5</v>
      </c>
      <c r="M62" s="154">
        <v>9</v>
      </c>
    </row>
    <row r="63" spans="1:13" ht="15" customHeight="1" x14ac:dyDescent="0.25">
      <c r="A63" s="25" t="s">
        <v>47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154">
        <v>2</v>
      </c>
      <c r="K63" s="154">
        <v>3</v>
      </c>
      <c r="L63" s="154">
        <v>2</v>
      </c>
      <c r="M63" s="154">
        <v>4</v>
      </c>
    </row>
    <row r="64" spans="1:13" ht="15" customHeight="1" x14ac:dyDescent="0.25">
      <c r="A64" s="26" t="s">
        <v>49</v>
      </c>
      <c r="B64" s="152">
        <v>2610</v>
      </c>
      <c r="C64" s="152">
        <v>2829</v>
      </c>
      <c r="D64" s="152">
        <v>3226</v>
      </c>
      <c r="E64" s="152">
        <v>2750</v>
      </c>
      <c r="F64" s="152">
        <f>SUM(F60:F63)</f>
        <v>2168</v>
      </c>
      <c r="G64" s="152">
        <v>2476</v>
      </c>
      <c r="H64" s="152">
        <v>2411</v>
      </c>
      <c r="I64" s="152">
        <v>2287</v>
      </c>
      <c r="J64" s="152">
        <f>SUM(J60:J63)</f>
        <v>3070</v>
      </c>
      <c r="K64" s="152">
        <v>4035</v>
      </c>
      <c r="L64" s="152">
        <v>2042</v>
      </c>
      <c r="M64" s="152">
        <v>3076</v>
      </c>
    </row>
    <row r="65" spans="1:13" ht="15" customHeight="1" x14ac:dyDescent="0.25">
      <c r="A65" s="2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" customHeight="1" x14ac:dyDescent="0.25">
      <c r="A66" s="26" t="s">
        <v>50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1:13" ht="15" customHeight="1" x14ac:dyDescent="0.25">
      <c r="A67" s="3" t="s">
        <v>44</v>
      </c>
      <c r="B67" s="154">
        <v>27</v>
      </c>
      <c r="C67" s="154">
        <v>35</v>
      </c>
      <c r="D67" s="154">
        <v>24</v>
      </c>
      <c r="E67" s="154">
        <v>24</v>
      </c>
      <c r="F67" s="154">
        <v>23</v>
      </c>
      <c r="G67" s="154">
        <v>18</v>
      </c>
      <c r="H67" s="154">
        <v>20</v>
      </c>
      <c r="I67" s="154">
        <v>18</v>
      </c>
      <c r="J67" s="154">
        <v>15</v>
      </c>
      <c r="K67" s="154">
        <v>23</v>
      </c>
      <c r="L67" s="154">
        <v>21</v>
      </c>
      <c r="M67" s="154">
        <v>19</v>
      </c>
    </row>
    <row r="68" spans="1:13" ht="15" customHeight="1" x14ac:dyDescent="0.25">
      <c r="A68" s="3" t="s">
        <v>45</v>
      </c>
      <c r="B68" s="154">
        <v>1315</v>
      </c>
      <c r="C68" s="154">
        <v>1302</v>
      </c>
      <c r="D68" s="154">
        <v>1102</v>
      </c>
      <c r="E68" s="154">
        <v>1130</v>
      </c>
      <c r="F68" s="154">
        <v>1062</v>
      </c>
      <c r="G68" s="154">
        <v>1150</v>
      </c>
      <c r="H68" s="154">
        <v>1230</v>
      </c>
      <c r="I68" s="154">
        <v>1160</v>
      </c>
      <c r="J68" s="154">
        <v>1305</v>
      </c>
      <c r="K68" s="154">
        <v>1428</v>
      </c>
      <c r="L68" s="154">
        <v>1541</v>
      </c>
      <c r="M68" s="154">
        <v>1382</v>
      </c>
    </row>
    <row r="69" spans="1:13" ht="15" customHeight="1" x14ac:dyDescent="0.25">
      <c r="A69" s="25" t="s">
        <v>46</v>
      </c>
      <c r="B69" s="154">
        <v>28</v>
      </c>
      <c r="C69" s="154">
        <v>27</v>
      </c>
      <c r="D69" s="154">
        <v>23</v>
      </c>
      <c r="E69" s="154">
        <v>21</v>
      </c>
      <c r="F69" s="154">
        <v>21</v>
      </c>
      <c r="G69" s="154">
        <v>21</v>
      </c>
      <c r="H69" s="154">
        <v>20</v>
      </c>
      <c r="I69" s="154">
        <v>16</v>
      </c>
      <c r="J69" s="154">
        <v>17</v>
      </c>
      <c r="K69" s="154">
        <v>20</v>
      </c>
      <c r="L69" s="154">
        <v>19</v>
      </c>
      <c r="M69" s="154">
        <v>22</v>
      </c>
    </row>
    <row r="70" spans="1:13" ht="15" customHeight="1" x14ac:dyDescent="0.25">
      <c r="A70" s="25" t="s">
        <v>47</v>
      </c>
      <c r="B70" s="205">
        <v>479</v>
      </c>
      <c r="C70" s="205">
        <v>462</v>
      </c>
      <c r="D70" s="205">
        <v>303</v>
      </c>
      <c r="E70" s="205">
        <v>276</v>
      </c>
      <c r="F70" s="205">
        <v>301</v>
      </c>
      <c r="G70" s="205">
        <v>322</v>
      </c>
      <c r="H70" s="205">
        <v>366</v>
      </c>
      <c r="I70" s="205">
        <v>254</v>
      </c>
      <c r="J70" s="205">
        <v>260</v>
      </c>
      <c r="K70" s="205">
        <v>294</v>
      </c>
      <c r="L70" s="205">
        <v>342</v>
      </c>
      <c r="M70" s="205">
        <v>297</v>
      </c>
    </row>
    <row r="71" spans="1:13" ht="15" customHeight="1" x14ac:dyDescent="0.25">
      <c r="A71" s="27" t="s">
        <v>4</v>
      </c>
      <c r="B71" s="152">
        <f>SUM(B67:B70)</f>
        <v>1849</v>
      </c>
      <c r="C71" s="152">
        <v>1825</v>
      </c>
      <c r="D71" s="152">
        <v>1452</v>
      </c>
      <c r="E71" s="152">
        <v>1452</v>
      </c>
      <c r="F71" s="152">
        <v>1407</v>
      </c>
      <c r="G71" s="152">
        <v>1512</v>
      </c>
      <c r="H71" s="152">
        <v>1636</v>
      </c>
      <c r="I71" s="152">
        <v>1449</v>
      </c>
      <c r="J71" s="152">
        <v>1597</v>
      </c>
      <c r="K71" s="152">
        <v>1766</v>
      </c>
      <c r="L71" s="152">
        <v>1923</v>
      </c>
      <c r="M71" s="152">
        <v>1719</v>
      </c>
    </row>
    <row r="72" spans="1:13" ht="15" customHeight="1" x14ac:dyDescent="0.25">
      <c r="A72" s="2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5" customHeight="1" x14ac:dyDescent="0.25">
      <c r="A73" s="27" t="s">
        <v>2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ht="15" customHeight="1" x14ac:dyDescent="0.25">
      <c r="A74" s="3" t="s">
        <v>44</v>
      </c>
      <c r="B74" s="154">
        <v>8</v>
      </c>
      <c r="C74" s="154">
        <v>11</v>
      </c>
      <c r="D74" s="154">
        <v>8</v>
      </c>
      <c r="E74" s="154">
        <v>5</v>
      </c>
      <c r="F74" s="154">
        <v>8</v>
      </c>
      <c r="G74" s="154">
        <v>7</v>
      </c>
      <c r="H74" s="154">
        <v>6</v>
      </c>
      <c r="I74" s="154">
        <v>7</v>
      </c>
      <c r="J74" s="154">
        <v>11</v>
      </c>
      <c r="K74" s="154">
        <v>6</v>
      </c>
      <c r="L74" s="154">
        <v>7</v>
      </c>
      <c r="M74" s="154">
        <v>7</v>
      </c>
    </row>
    <row r="75" spans="1:13" ht="15" customHeight="1" x14ac:dyDescent="0.25">
      <c r="A75" s="3" t="s">
        <v>45</v>
      </c>
      <c r="B75" s="154">
        <v>800</v>
      </c>
      <c r="C75" s="154">
        <v>745</v>
      </c>
      <c r="D75" s="154">
        <v>803</v>
      </c>
      <c r="E75" s="154">
        <v>544</v>
      </c>
      <c r="F75" s="154">
        <v>568</v>
      </c>
      <c r="G75" s="154">
        <v>722</v>
      </c>
      <c r="H75" s="154">
        <v>565</v>
      </c>
      <c r="I75" s="154">
        <v>653</v>
      </c>
      <c r="J75" s="154">
        <v>1117</v>
      </c>
      <c r="K75" s="154">
        <v>971</v>
      </c>
      <c r="L75" s="154">
        <v>915</v>
      </c>
      <c r="M75" s="154">
        <v>930</v>
      </c>
    </row>
    <row r="76" spans="1:13" ht="15" customHeight="1" x14ac:dyDescent="0.25">
      <c r="A76" s="25" t="s">
        <v>46</v>
      </c>
      <c r="B76" s="154">
        <v>14</v>
      </c>
      <c r="C76" s="154">
        <v>13</v>
      </c>
      <c r="D76" s="154">
        <v>44</v>
      </c>
      <c r="E76" s="154">
        <v>9</v>
      </c>
      <c r="F76" s="154">
        <v>13</v>
      </c>
      <c r="G76" s="154">
        <v>36</v>
      </c>
      <c r="H76" s="154">
        <v>12</v>
      </c>
      <c r="I76" s="154">
        <v>6</v>
      </c>
      <c r="J76" s="154">
        <v>21</v>
      </c>
      <c r="K76" s="154">
        <v>9</v>
      </c>
      <c r="L76" s="154">
        <v>8</v>
      </c>
      <c r="M76" s="154">
        <v>20</v>
      </c>
    </row>
    <row r="77" spans="1:13" ht="15" customHeight="1" x14ac:dyDescent="0.25">
      <c r="A77" s="25" t="s">
        <v>47</v>
      </c>
      <c r="B77" s="90">
        <v>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205">
        <v>0</v>
      </c>
      <c r="I77" s="205">
        <v>2</v>
      </c>
      <c r="J77" s="205">
        <v>1</v>
      </c>
      <c r="K77" s="205">
        <v>0</v>
      </c>
      <c r="L77" s="205">
        <v>0</v>
      </c>
      <c r="M77" s="205">
        <v>0</v>
      </c>
    </row>
    <row r="78" spans="1:13" ht="15" customHeight="1" x14ac:dyDescent="0.25">
      <c r="A78" s="26" t="s">
        <v>51</v>
      </c>
      <c r="B78" s="152">
        <v>822</v>
      </c>
      <c r="C78" s="152">
        <v>769</v>
      </c>
      <c r="D78" s="152">
        <v>855</v>
      </c>
      <c r="E78" s="152">
        <v>559</v>
      </c>
      <c r="F78" s="152">
        <v>589</v>
      </c>
      <c r="G78" s="152">
        <v>765</v>
      </c>
      <c r="H78" s="152">
        <v>583</v>
      </c>
      <c r="I78" s="152">
        <v>669</v>
      </c>
      <c r="J78" s="152">
        <v>1150</v>
      </c>
      <c r="K78" s="152">
        <v>986</v>
      </c>
      <c r="L78" s="152">
        <v>929</v>
      </c>
      <c r="M78" s="152">
        <v>957</v>
      </c>
    </row>
    <row r="79" spans="1:13" ht="15" customHeight="1" x14ac:dyDescent="0.25">
      <c r="A79" s="26"/>
      <c r="B79" s="77"/>
      <c r="C79" s="77"/>
      <c r="D79" s="77"/>
      <c r="E79" s="168"/>
      <c r="F79" s="77"/>
      <c r="G79" s="77"/>
      <c r="H79" s="77"/>
      <c r="I79" s="77"/>
      <c r="J79" s="77"/>
      <c r="K79" s="77"/>
      <c r="L79" s="77"/>
      <c r="M79" s="77"/>
    </row>
    <row r="80" spans="1:13" ht="15" customHeight="1" x14ac:dyDescent="0.25">
      <c r="A80" s="26" t="s">
        <v>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5" customHeight="1" x14ac:dyDescent="0.25">
      <c r="A81" s="3" t="s">
        <v>44</v>
      </c>
      <c r="B81" s="154">
        <v>113</v>
      </c>
      <c r="C81" s="154">
        <v>118</v>
      </c>
      <c r="D81" s="154">
        <v>130</v>
      </c>
      <c r="E81" s="154">
        <v>125</v>
      </c>
      <c r="F81" s="154">
        <v>115</v>
      </c>
      <c r="G81" s="154">
        <v>123</v>
      </c>
      <c r="H81" s="154">
        <v>137</v>
      </c>
      <c r="I81" s="154">
        <v>112</v>
      </c>
      <c r="J81" s="154">
        <v>145</v>
      </c>
      <c r="K81" s="154">
        <v>148</v>
      </c>
      <c r="L81" s="154">
        <v>119</v>
      </c>
      <c r="M81" s="154">
        <v>96</v>
      </c>
    </row>
    <row r="82" spans="1:13" ht="15" customHeight="1" x14ac:dyDescent="0.25">
      <c r="A82" s="3" t="s">
        <v>45</v>
      </c>
      <c r="B82" s="154">
        <v>895</v>
      </c>
      <c r="C82" s="154">
        <v>1223</v>
      </c>
      <c r="D82" s="154">
        <v>957</v>
      </c>
      <c r="E82" s="154">
        <v>993</v>
      </c>
      <c r="F82" s="154">
        <v>776</v>
      </c>
      <c r="G82" s="154">
        <v>1012</v>
      </c>
      <c r="H82" s="154">
        <v>916</v>
      </c>
      <c r="I82" s="154">
        <v>922</v>
      </c>
      <c r="J82" s="154">
        <v>867</v>
      </c>
      <c r="K82" s="154">
        <v>1087</v>
      </c>
      <c r="L82" s="154">
        <v>1156</v>
      </c>
      <c r="M82" s="154">
        <v>826</v>
      </c>
    </row>
    <row r="83" spans="1:13" ht="15" customHeight="1" x14ac:dyDescent="0.25">
      <c r="A83" s="25" t="s">
        <v>46</v>
      </c>
      <c r="B83" s="154">
        <v>22</v>
      </c>
      <c r="C83" s="154">
        <v>40</v>
      </c>
      <c r="D83" s="154">
        <v>21</v>
      </c>
      <c r="E83" s="154">
        <v>41</v>
      </c>
      <c r="F83" s="154">
        <v>23</v>
      </c>
      <c r="G83" s="154">
        <v>41</v>
      </c>
      <c r="H83" s="154">
        <v>24</v>
      </c>
      <c r="I83" s="154">
        <v>24</v>
      </c>
      <c r="J83" s="154">
        <v>23</v>
      </c>
      <c r="K83" s="154">
        <v>34</v>
      </c>
      <c r="L83" s="154">
        <v>35</v>
      </c>
      <c r="M83" s="154">
        <v>27</v>
      </c>
    </row>
    <row r="84" spans="1:13" ht="15" customHeight="1" x14ac:dyDescent="0.25">
      <c r="A84" s="25" t="s">
        <v>47</v>
      </c>
      <c r="B84" s="205">
        <v>0</v>
      </c>
      <c r="C84" s="205">
        <v>1</v>
      </c>
      <c r="D84" s="205">
        <v>3</v>
      </c>
      <c r="E84" s="205">
        <v>0</v>
      </c>
      <c r="F84" s="205">
        <v>1</v>
      </c>
      <c r="G84" s="205">
        <v>3.6</v>
      </c>
      <c r="H84" s="205">
        <v>0</v>
      </c>
      <c r="I84" s="205">
        <v>0</v>
      </c>
      <c r="J84" s="205">
        <v>3</v>
      </c>
      <c r="K84" s="205">
        <v>1</v>
      </c>
      <c r="L84" s="205">
        <v>0</v>
      </c>
      <c r="M84" s="205">
        <v>4</v>
      </c>
    </row>
    <row r="85" spans="1:13" ht="15" customHeight="1" x14ac:dyDescent="0.25">
      <c r="A85" s="26" t="s">
        <v>670</v>
      </c>
      <c r="B85" s="152">
        <v>1031</v>
      </c>
      <c r="C85" s="152">
        <v>1383</v>
      </c>
      <c r="D85" s="152">
        <v>1111</v>
      </c>
      <c r="E85" s="152">
        <f>SUM(E81:E84)</f>
        <v>1159</v>
      </c>
      <c r="F85" s="152">
        <v>915</v>
      </c>
      <c r="G85" s="152">
        <v>1179</v>
      </c>
      <c r="H85" s="152">
        <v>1076</v>
      </c>
      <c r="I85" s="152">
        <v>1058</v>
      </c>
      <c r="J85" s="152">
        <v>1038</v>
      </c>
      <c r="K85" s="152">
        <v>1270</v>
      </c>
      <c r="L85" s="152">
        <v>1310</v>
      </c>
      <c r="M85" s="152">
        <v>952</v>
      </c>
    </row>
    <row r="86" spans="1:13" ht="15" customHeight="1" x14ac:dyDescent="0.25">
      <c r="A86" s="2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5" customHeight="1" x14ac:dyDescent="0.25">
      <c r="A87" s="26" t="s">
        <v>52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ht="15" customHeight="1" x14ac:dyDescent="0.25">
      <c r="A88" s="3" t="s">
        <v>44</v>
      </c>
      <c r="B88" s="154">
        <v>15</v>
      </c>
      <c r="C88" s="154">
        <v>19</v>
      </c>
      <c r="D88" s="154">
        <v>10</v>
      </c>
      <c r="E88" s="154">
        <v>21</v>
      </c>
      <c r="F88" s="154">
        <v>16</v>
      </c>
      <c r="G88" s="154">
        <v>13</v>
      </c>
      <c r="H88" s="154">
        <v>11</v>
      </c>
      <c r="I88" s="154">
        <v>6.8</v>
      </c>
      <c r="J88" s="154">
        <v>10</v>
      </c>
      <c r="K88" s="154">
        <v>11</v>
      </c>
      <c r="L88" s="154">
        <v>16</v>
      </c>
      <c r="M88" s="154">
        <v>9</v>
      </c>
    </row>
    <row r="89" spans="1:13" ht="15" customHeight="1" x14ac:dyDescent="0.25">
      <c r="A89" s="3" t="s">
        <v>45</v>
      </c>
      <c r="B89" s="154">
        <v>296</v>
      </c>
      <c r="C89" s="154">
        <v>312</v>
      </c>
      <c r="D89" s="154">
        <v>349</v>
      </c>
      <c r="E89" s="154">
        <v>281</v>
      </c>
      <c r="F89" s="154">
        <v>288</v>
      </c>
      <c r="G89" s="154">
        <v>292</v>
      </c>
      <c r="H89" s="154">
        <v>291</v>
      </c>
      <c r="I89" s="154">
        <v>258</v>
      </c>
      <c r="J89" s="154">
        <v>295</v>
      </c>
      <c r="K89" s="154">
        <v>299</v>
      </c>
      <c r="L89" s="154">
        <v>439</v>
      </c>
      <c r="M89" s="154">
        <v>267</v>
      </c>
    </row>
    <row r="90" spans="1:13" ht="15" customHeight="1" x14ac:dyDescent="0.25">
      <c r="A90" s="25" t="s">
        <v>46</v>
      </c>
      <c r="B90" s="154">
        <v>8</v>
      </c>
      <c r="C90" s="154">
        <v>6</v>
      </c>
      <c r="D90" s="154">
        <v>6</v>
      </c>
      <c r="E90" s="154">
        <v>6</v>
      </c>
      <c r="F90" s="154">
        <v>6</v>
      </c>
      <c r="G90" s="154">
        <v>6</v>
      </c>
      <c r="H90" s="154">
        <v>7</v>
      </c>
      <c r="I90" s="154">
        <v>5.9</v>
      </c>
      <c r="J90" s="154">
        <v>7</v>
      </c>
      <c r="K90" s="154">
        <v>6</v>
      </c>
      <c r="L90" s="154">
        <v>7</v>
      </c>
      <c r="M90" s="154">
        <v>6</v>
      </c>
    </row>
    <row r="91" spans="1:13" ht="15" customHeight="1" x14ac:dyDescent="0.25">
      <c r="A91" s="25" t="s">
        <v>47</v>
      </c>
      <c r="B91" s="205">
        <v>12</v>
      </c>
      <c r="C91" s="205">
        <v>14</v>
      </c>
      <c r="D91" s="205">
        <v>15</v>
      </c>
      <c r="E91" s="205">
        <v>14</v>
      </c>
      <c r="F91" s="205">
        <v>13</v>
      </c>
      <c r="G91" s="205">
        <v>14</v>
      </c>
      <c r="H91" s="205">
        <v>10</v>
      </c>
      <c r="I91" s="205">
        <v>9.8000000000000007</v>
      </c>
      <c r="J91" s="205">
        <v>14</v>
      </c>
      <c r="K91" s="205">
        <v>13</v>
      </c>
      <c r="L91" s="205">
        <v>16</v>
      </c>
      <c r="M91" s="205">
        <v>10</v>
      </c>
    </row>
    <row r="92" spans="1:13" ht="15" customHeight="1" x14ac:dyDescent="0.25">
      <c r="A92" s="27" t="s">
        <v>5</v>
      </c>
      <c r="B92" s="152">
        <v>331</v>
      </c>
      <c r="C92" s="152">
        <v>351</v>
      </c>
      <c r="D92" s="152">
        <v>382</v>
      </c>
      <c r="E92" s="152">
        <v>321</v>
      </c>
      <c r="F92" s="152">
        <v>324</v>
      </c>
      <c r="G92" s="152">
        <v>325</v>
      </c>
      <c r="H92" s="152">
        <v>319</v>
      </c>
      <c r="I92" s="152">
        <v>281</v>
      </c>
      <c r="J92" s="152">
        <v>325</v>
      </c>
      <c r="K92" s="152">
        <v>330</v>
      </c>
      <c r="L92" s="152">
        <v>477</v>
      </c>
      <c r="M92" s="152">
        <v>293</v>
      </c>
    </row>
    <row r="93" spans="1:13" ht="15" customHeight="1" thickBot="1" x14ac:dyDescent="0.3">
      <c r="A93" s="3"/>
    </row>
    <row r="94" spans="1:13" ht="15" customHeight="1" thickBot="1" x14ac:dyDescent="0.3">
      <c r="A94" s="26" t="s">
        <v>53</v>
      </c>
      <c r="B94" s="184">
        <v>41640</v>
      </c>
      <c r="C94" s="182">
        <v>41681</v>
      </c>
      <c r="D94" s="182">
        <v>41709</v>
      </c>
      <c r="E94" s="182">
        <v>41740</v>
      </c>
      <c r="F94" s="182">
        <v>41770</v>
      </c>
      <c r="G94" s="182">
        <v>41801</v>
      </c>
      <c r="H94" s="182">
        <v>41821</v>
      </c>
      <c r="I94" s="182">
        <v>41862</v>
      </c>
      <c r="J94" s="182">
        <v>41893</v>
      </c>
      <c r="K94" s="182">
        <v>41923</v>
      </c>
      <c r="L94" s="182">
        <v>41954</v>
      </c>
      <c r="M94" s="183">
        <v>41984</v>
      </c>
    </row>
    <row r="95" spans="1:13" ht="15" customHeight="1" x14ac:dyDescent="0.25">
      <c r="A95" s="3" t="s">
        <v>44</v>
      </c>
      <c r="B95" s="154">
        <v>1116</v>
      </c>
      <c r="C95" s="154">
        <v>1231</v>
      </c>
      <c r="D95" s="154">
        <v>1194</v>
      </c>
      <c r="E95" s="157">
        <v>1029</v>
      </c>
      <c r="F95" s="154">
        <v>1181</v>
      </c>
      <c r="G95" s="154">
        <v>1091</v>
      </c>
      <c r="H95" s="157">
        <v>1053</v>
      </c>
      <c r="I95" s="157">
        <v>1133</v>
      </c>
      <c r="J95" s="157">
        <v>1445</v>
      </c>
      <c r="K95" s="157">
        <v>1484</v>
      </c>
      <c r="L95" s="157">
        <v>993</v>
      </c>
      <c r="M95" s="154">
        <v>1133</v>
      </c>
    </row>
    <row r="96" spans="1:13" ht="15" customHeight="1" x14ac:dyDescent="0.25">
      <c r="A96" s="3" t="s">
        <v>45</v>
      </c>
      <c r="B96" s="154">
        <v>11003</v>
      </c>
      <c r="C96" s="154">
        <v>12020</v>
      </c>
      <c r="D96" s="154">
        <v>12116</v>
      </c>
      <c r="E96" s="154">
        <v>10575</v>
      </c>
      <c r="F96" s="154">
        <v>11183</v>
      </c>
      <c r="G96" s="154">
        <v>10906</v>
      </c>
      <c r="H96" s="154">
        <v>10517</v>
      </c>
      <c r="I96" s="154">
        <v>11371</v>
      </c>
      <c r="J96" s="154">
        <v>13056</v>
      </c>
      <c r="K96" s="154">
        <v>15377</v>
      </c>
      <c r="L96" s="154">
        <v>11355</v>
      </c>
      <c r="M96" s="154">
        <v>11882</v>
      </c>
    </row>
    <row r="97" spans="1:13" ht="15" customHeight="1" x14ac:dyDescent="0.25">
      <c r="A97" s="25" t="s">
        <v>46</v>
      </c>
      <c r="B97" s="154">
        <v>827</v>
      </c>
      <c r="C97" s="154">
        <v>751</v>
      </c>
      <c r="D97" s="154">
        <v>752</v>
      </c>
      <c r="E97" s="154">
        <v>614</v>
      </c>
      <c r="F97" s="154">
        <v>634</v>
      </c>
      <c r="G97" s="154">
        <v>694</v>
      </c>
      <c r="H97" s="154">
        <v>673</v>
      </c>
      <c r="I97" s="154">
        <v>535</v>
      </c>
      <c r="J97" s="154">
        <v>763</v>
      </c>
      <c r="K97" s="154">
        <v>725</v>
      </c>
      <c r="L97" s="154">
        <v>604</v>
      </c>
      <c r="M97" s="154">
        <v>607</v>
      </c>
    </row>
    <row r="98" spans="1:13" ht="15" customHeight="1" x14ac:dyDescent="0.25">
      <c r="A98" s="26" t="s">
        <v>13</v>
      </c>
      <c r="B98" s="152">
        <v>12946</v>
      </c>
      <c r="C98" s="152">
        <v>14002</v>
      </c>
      <c r="D98" s="152">
        <v>14062</v>
      </c>
      <c r="E98" s="152">
        <v>12218</v>
      </c>
      <c r="F98" s="152">
        <v>12998</v>
      </c>
      <c r="G98" s="152">
        <v>12691</v>
      </c>
      <c r="H98" s="152">
        <v>12243</v>
      </c>
      <c r="I98" s="152">
        <v>13040</v>
      </c>
      <c r="J98" s="152">
        <v>15254</v>
      </c>
      <c r="K98" s="152">
        <v>17586</v>
      </c>
      <c r="L98" s="152">
        <v>12953</v>
      </c>
      <c r="M98" s="152">
        <v>13623</v>
      </c>
    </row>
    <row r="99" spans="1:13" ht="8.25" customHeight="1" x14ac:dyDescent="0.25">
      <c r="M99" s="94"/>
    </row>
    <row r="100" spans="1:13" ht="15" customHeight="1" x14ac:dyDescent="0.25">
      <c r="A100" s="179">
        <v>2013</v>
      </c>
      <c r="B100" s="295" t="s">
        <v>671</v>
      </c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</row>
    <row r="101" spans="1:13" ht="5.25" customHeight="1" thickBot="1" x14ac:dyDescent="0.3">
      <c r="A101" s="3"/>
    </row>
    <row r="102" spans="1:13" ht="15.75" customHeight="1" thickBot="1" x14ac:dyDescent="0.3">
      <c r="A102" s="26" t="s">
        <v>0</v>
      </c>
      <c r="B102" s="184">
        <v>41275</v>
      </c>
      <c r="C102" s="182">
        <v>41316</v>
      </c>
      <c r="D102" s="182">
        <v>41344</v>
      </c>
      <c r="E102" s="182">
        <v>41375</v>
      </c>
      <c r="F102" s="182">
        <v>41405</v>
      </c>
      <c r="G102" s="182">
        <v>41436</v>
      </c>
      <c r="H102" s="182">
        <v>41456</v>
      </c>
      <c r="I102" s="182">
        <v>41497</v>
      </c>
      <c r="J102" s="182">
        <v>41528</v>
      </c>
      <c r="K102" s="182">
        <v>41558</v>
      </c>
      <c r="L102" s="182">
        <v>41589</v>
      </c>
      <c r="M102" s="183">
        <v>41619</v>
      </c>
    </row>
    <row r="103" spans="1:13" ht="15" customHeight="1" x14ac:dyDescent="0.25">
      <c r="A103" s="3" t="s">
        <v>44</v>
      </c>
      <c r="B103" s="154">
        <v>622</v>
      </c>
      <c r="C103" s="154">
        <v>675</v>
      </c>
      <c r="D103" s="154">
        <v>562</v>
      </c>
      <c r="E103" s="154">
        <v>468</v>
      </c>
      <c r="F103" s="154">
        <v>921</v>
      </c>
      <c r="G103" s="154">
        <v>1222</v>
      </c>
      <c r="H103" s="154">
        <v>778</v>
      </c>
      <c r="I103" s="154">
        <v>945</v>
      </c>
      <c r="J103" s="154">
        <v>1062</v>
      </c>
      <c r="K103" s="154">
        <v>766</v>
      </c>
      <c r="L103" s="154">
        <v>748</v>
      </c>
      <c r="M103" s="154">
        <v>757</v>
      </c>
    </row>
    <row r="104" spans="1:13" x14ac:dyDescent="0.25">
      <c r="A104" s="3" t="s">
        <v>45</v>
      </c>
      <c r="B104" s="154">
        <v>4578</v>
      </c>
      <c r="C104" s="154">
        <v>5582</v>
      </c>
      <c r="D104" s="154">
        <v>4520</v>
      </c>
      <c r="E104" s="154">
        <v>3694</v>
      </c>
      <c r="F104" s="154">
        <v>6706</v>
      </c>
      <c r="G104" s="154">
        <v>7091</v>
      </c>
      <c r="H104" s="154">
        <v>4010</v>
      </c>
      <c r="I104" s="154">
        <v>4884</v>
      </c>
      <c r="J104" s="154">
        <v>5244</v>
      </c>
      <c r="K104" s="154">
        <v>3946</v>
      </c>
      <c r="L104" s="154">
        <v>5088</v>
      </c>
      <c r="M104" s="154">
        <v>4052</v>
      </c>
    </row>
    <row r="105" spans="1:13" x14ac:dyDescent="0.25">
      <c r="A105" s="25" t="s">
        <v>46</v>
      </c>
      <c r="B105" s="154">
        <v>128</v>
      </c>
      <c r="C105" s="154">
        <v>216</v>
      </c>
      <c r="D105" s="154">
        <v>142</v>
      </c>
      <c r="E105" s="154">
        <v>110</v>
      </c>
      <c r="F105" s="154">
        <v>164</v>
      </c>
      <c r="G105" s="154">
        <v>268</v>
      </c>
      <c r="H105" s="154">
        <v>180</v>
      </c>
      <c r="I105" s="154">
        <v>232</v>
      </c>
      <c r="J105" s="154">
        <v>248</v>
      </c>
      <c r="K105" s="154">
        <v>156</v>
      </c>
      <c r="L105" s="154">
        <v>180</v>
      </c>
      <c r="M105" s="154">
        <v>202</v>
      </c>
    </row>
    <row r="106" spans="1:13" ht="15" customHeight="1" x14ac:dyDescent="0.25">
      <c r="A106" s="25" t="s">
        <v>47</v>
      </c>
      <c r="B106" s="90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</row>
    <row r="107" spans="1:13" x14ac:dyDescent="0.25">
      <c r="A107" s="26" t="s">
        <v>48</v>
      </c>
      <c r="B107" s="152">
        <v>5328</v>
      </c>
      <c r="C107" s="152">
        <v>6472</v>
      </c>
      <c r="D107" s="152">
        <v>5225</v>
      </c>
      <c r="E107" s="152">
        <v>4272</v>
      </c>
      <c r="F107" s="152">
        <v>7790</v>
      </c>
      <c r="G107" s="152">
        <v>8581</v>
      </c>
      <c r="H107" s="152">
        <v>4968</v>
      </c>
      <c r="I107" s="152">
        <v>6060</v>
      </c>
      <c r="J107" s="152">
        <v>6554</v>
      </c>
      <c r="K107" s="152">
        <v>4868</v>
      </c>
      <c r="L107" s="152">
        <v>6017</v>
      </c>
      <c r="M107" s="152">
        <v>5011</v>
      </c>
    </row>
    <row r="108" spans="1:13" x14ac:dyDescent="0.25">
      <c r="A108" s="3"/>
      <c r="B108" s="77"/>
      <c r="C108" s="77"/>
      <c r="D108" s="77"/>
      <c r="M108" s="77"/>
    </row>
    <row r="109" spans="1:13" x14ac:dyDescent="0.25">
      <c r="A109" s="27" t="s">
        <v>1</v>
      </c>
      <c r="B109" s="77"/>
      <c r="C109" s="77"/>
      <c r="D109" s="77"/>
      <c r="M109" s="77"/>
    </row>
    <row r="110" spans="1:13" x14ac:dyDescent="0.25">
      <c r="A110" s="3" t="s">
        <v>44</v>
      </c>
      <c r="B110" s="154">
        <v>36</v>
      </c>
      <c r="C110" s="154">
        <v>41</v>
      </c>
      <c r="D110" s="154">
        <v>68</v>
      </c>
      <c r="E110" s="154">
        <v>51</v>
      </c>
      <c r="F110" s="154">
        <v>57</v>
      </c>
      <c r="G110" s="154">
        <v>72</v>
      </c>
      <c r="H110" s="154">
        <v>33</v>
      </c>
      <c r="I110" s="154">
        <v>32</v>
      </c>
      <c r="J110" s="154">
        <v>59</v>
      </c>
      <c r="K110" s="154">
        <v>44</v>
      </c>
      <c r="L110" s="154">
        <v>35</v>
      </c>
      <c r="M110" s="154">
        <v>51</v>
      </c>
    </row>
    <row r="111" spans="1:13" x14ac:dyDescent="0.25">
      <c r="A111" s="3" t="s">
        <v>45</v>
      </c>
      <c r="B111" s="154">
        <v>2059</v>
      </c>
      <c r="C111" s="154">
        <v>2632</v>
      </c>
      <c r="D111" s="154">
        <v>2984</v>
      </c>
      <c r="E111" s="154">
        <v>2661</v>
      </c>
      <c r="F111" s="154">
        <v>2710</v>
      </c>
      <c r="G111" s="154">
        <v>3722</v>
      </c>
      <c r="H111" s="154">
        <v>1989</v>
      </c>
      <c r="I111" s="154">
        <v>2313</v>
      </c>
      <c r="J111" s="154">
        <v>2822</v>
      </c>
      <c r="K111" s="154">
        <v>2626</v>
      </c>
      <c r="L111" s="154">
        <v>2171</v>
      </c>
      <c r="M111" s="154">
        <v>2423</v>
      </c>
    </row>
    <row r="112" spans="1:13" x14ac:dyDescent="0.25">
      <c r="A112" s="25" t="s">
        <v>46</v>
      </c>
      <c r="B112" s="154">
        <v>13</v>
      </c>
      <c r="C112" s="154">
        <v>13</v>
      </c>
      <c r="D112" s="154">
        <v>7</v>
      </c>
      <c r="E112" s="154">
        <v>7</v>
      </c>
      <c r="F112" s="154">
        <v>6</v>
      </c>
      <c r="G112" s="154">
        <v>16</v>
      </c>
      <c r="H112" s="154">
        <v>16</v>
      </c>
      <c r="I112" s="154">
        <v>6</v>
      </c>
      <c r="J112" s="154">
        <v>8</v>
      </c>
      <c r="K112" s="154">
        <v>10</v>
      </c>
      <c r="L112" s="154">
        <v>7</v>
      </c>
      <c r="M112" s="154">
        <v>11.8</v>
      </c>
    </row>
    <row r="113" spans="1:13" x14ac:dyDescent="0.25">
      <c r="A113" s="25" t="s">
        <v>47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154">
        <v>1</v>
      </c>
      <c r="L113" s="90">
        <v>0</v>
      </c>
      <c r="M113" s="154">
        <v>1</v>
      </c>
    </row>
    <row r="114" spans="1:13" x14ac:dyDescent="0.25">
      <c r="A114" s="26" t="s">
        <v>49</v>
      </c>
      <c r="B114" s="152">
        <v>2108</v>
      </c>
      <c r="C114" s="152">
        <v>2686</v>
      </c>
      <c r="D114" s="152">
        <v>3059</v>
      </c>
      <c r="E114" s="152">
        <v>2720</v>
      </c>
      <c r="F114" s="152">
        <v>2773</v>
      </c>
      <c r="G114" s="152">
        <v>3810</v>
      </c>
      <c r="H114" s="152">
        <v>2029</v>
      </c>
      <c r="I114" s="152">
        <v>2351</v>
      </c>
      <c r="J114" s="152">
        <v>2888</v>
      </c>
      <c r="K114" s="152">
        <v>2682</v>
      </c>
      <c r="L114" s="152">
        <v>2213</v>
      </c>
      <c r="M114" s="152">
        <v>2487</v>
      </c>
    </row>
    <row r="115" spans="1:13" x14ac:dyDescent="0.25">
      <c r="A115" s="2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x14ac:dyDescent="0.25">
      <c r="A116" s="26" t="s">
        <v>50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3" x14ac:dyDescent="0.25">
      <c r="A117" s="3" t="s">
        <v>44</v>
      </c>
      <c r="B117" s="154">
        <v>37</v>
      </c>
      <c r="C117" s="154">
        <v>36</v>
      </c>
      <c r="D117" s="154">
        <v>35</v>
      </c>
      <c r="E117" s="154">
        <v>40</v>
      </c>
      <c r="F117" s="154">
        <v>39</v>
      </c>
      <c r="G117" s="154">
        <v>36</v>
      </c>
      <c r="H117" s="154">
        <v>46</v>
      </c>
      <c r="I117" s="154">
        <v>29</v>
      </c>
      <c r="J117" s="154">
        <v>26</v>
      </c>
      <c r="K117" s="154">
        <v>24</v>
      </c>
      <c r="L117" s="154">
        <v>25</v>
      </c>
      <c r="M117" s="154">
        <v>26</v>
      </c>
    </row>
    <row r="118" spans="1:13" x14ac:dyDescent="0.25">
      <c r="A118" s="3" t="s">
        <v>45</v>
      </c>
      <c r="B118" s="154">
        <v>1223</v>
      </c>
      <c r="C118" s="154">
        <v>1298</v>
      </c>
      <c r="D118" s="154">
        <v>1260</v>
      </c>
      <c r="E118" s="154">
        <v>1385</v>
      </c>
      <c r="F118" s="154">
        <v>1259</v>
      </c>
      <c r="G118" s="154">
        <v>1277</v>
      </c>
      <c r="H118" s="154">
        <v>1297</v>
      </c>
      <c r="I118" s="154">
        <v>1223</v>
      </c>
      <c r="J118" s="154">
        <v>1142</v>
      </c>
      <c r="K118" s="154">
        <v>1207</v>
      </c>
      <c r="L118" s="154">
        <v>1137</v>
      </c>
      <c r="M118" s="154">
        <v>1122</v>
      </c>
    </row>
    <row r="119" spans="1:13" x14ac:dyDescent="0.25">
      <c r="A119" s="25" t="s">
        <v>46</v>
      </c>
      <c r="B119" s="154">
        <v>42</v>
      </c>
      <c r="C119" s="154">
        <v>40</v>
      </c>
      <c r="D119" s="154">
        <v>32</v>
      </c>
      <c r="E119" s="154">
        <v>51</v>
      </c>
      <c r="F119" s="154">
        <v>41</v>
      </c>
      <c r="G119" s="154">
        <v>38</v>
      </c>
      <c r="H119" s="154">
        <v>41</v>
      </c>
      <c r="I119" s="154">
        <v>31</v>
      </c>
      <c r="J119" s="154">
        <v>34</v>
      </c>
      <c r="K119" s="154">
        <v>34</v>
      </c>
      <c r="L119" s="154">
        <v>29</v>
      </c>
      <c r="M119" s="154">
        <v>25</v>
      </c>
    </row>
    <row r="120" spans="1:13" x14ac:dyDescent="0.25">
      <c r="A120" s="25" t="s">
        <v>47</v>
      </c>
      <c r="B120" s="205">
        <v>377</v>
      </c>
      <c r="C120" s="205">
        <v>377</v>
      </c>
      <c r="D120" s="205">
        <v>436</v>
      </c>
      <c r="E120" s="205">
        <v>458</v>
      </c>
      <c r="F120" s="205">
        <v>373</v>
      </c>
      <c r="G120" s="205">
        <v>386</v>
      </c>
      <c r="H120" s="205">
        <v>314</v>
      </c>
      <c r="I120" s="205">
        <v>287</v>
      </c>
      <c r="J120" s="205">
        <v>352</v>
      </c>
      <c r="K120" s="205">
        <v>360</v>
      </c>
      <c r="L120" s="205">
        <v>341</v>
      </c>
      <c r="M120" s="205">
        <v>373</v>
      </c>
    </row>
    <row r="121" spans="1:13" x14ac:dyDescent="0.25">
      <c r="A121" s="27" t="s">
        <v>4</v>
      </c>
      <c r="B121" s="152">
        <v>1679</v>
      </c>
      <c r="C121" s="152">
        <v>1751</v>
      </c>
      <c r="D121" s="152">
        <v>1764</v>
      </c>
      <c r="E121" s="152">
        <v>1934</v>
      </c>
      <c r="F121" s="152">
        <v>1711</v>
      </c>
      <c r="G121" s="152">
        <v>1738</v>
      </c>
      <c r="H121" s="152">
        <v>1698</v>
      </c>
      <c r="I121" s="152">
        <v>1570</v>
      </c>
      <c r="J121" s="152">
        <v>1555</v>
      </c>
      <c r="K121" s="152">
        <v>1626</v>
      </c>
      <c r="L121" s="152">
        <v>1533</v>
      </c>
      <c r="M121" s="152">
        <v>1547</v>
      </c>
    </row>
    <row r="122" spans="1:13" x14ac:dyDescent="0.25">
      <c r="A122" s="2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7" t="s">
        <v>2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54">
        <v>9</v>
      </c>
      <c r="C124" s="154">
        <v>11</v>
      </c>
      <c r="D124" s="154">
        <v>12</v>
      </c>
      <c r="E124" s="154">
        <v>9</v>
      </c>
      <c r="F124" s="154">
        <v>11</v>
      </c>
      <c r="G124" s="154">
        <v>12</v>
      </c>
      <c r="H124" s="154">
        <v>9</v>
      </c>
      <c r="I124" s="154">
        <v>9</v>
      </c>
      <c r="J124" s="154">
        <v>12</v>
      </c>
      <c r="K124" s="154">
        <v>6</v>
      </c>
      <c r="L124" s="154">
        <v>9</v>
      </c>
      <c r="M124" s="154">
        <v>10</v>
      </c>
    </row>
    <row r="125" spans="1:13" x14ac:dyDescent="0.25">
      <c r="A125" s="3" t="s">
        <v>45</v>
      </c>
      <c r="B125" s="154">
        <v>873</v>
      </c>
      <c r="C125" s="154">
        <v>1029</v>
      </c>
      <c r="D125" s="154">
        <v>1013</v>
      </c>
      <c r="E125" s="154">
        <v>864</v>
      </c>
      <c r="F125" s="154">
        <v>997</v>
      </c>
      <c r="G125" s="154">
        <v>1152</v>
      </c>
      <c r="H125" s="154">
        <v>784</v>
      </c>
      <c r="I125" s="154">
        <v>720</v>
      </c>
      <c r="J125" s="154">
        <v>773</v>
      </c>
      <c r="K125" s="154">
        <v>623</v>
      </c>
      <c r="L125" s="154">
        <v>689</v>
      </c>
      <c r="M125" s="154">
        <v>714</v>
      </c>
    </row>
    <row r="126" spans="1:13" x14ac:dyDescent="0.25">
      <c r="A126" s="25" t="s">
        <v>46</v>
      </c>
      <c r="B126" s="154">
        <v>18</v>
      </c>
      <c r="C126" s="154">
        <v>27</v>
      </c>
      <c r="D126" s="154">
        <v>45</v>
      </c>
      <c r="E126" s="154">
        <v>24</v>
      </c>
      <c r="F126" s="154">
        <v>23</v>
      </c>
      <c r="G126" s="154">
        <v>48</v>
      </c>
      <c r="H126" s="154">
        <v>15</v>
      </c>
      <c r="I126" s="154">
        <v>16</v>
      </c>
      <c r="J126" s="154">
        <v>39</v>
      </c>
      <c r="K126" s="154">
        <v>14</v>
      </c>
      <c r="L126" s="154">
        <v>20</v>
      </c>
      <c r="M126" s="154">
        <v>36</v>
      </c>
    </row>
    <row r="127" spans="1:13" x14ac:dyDescent="0.25">
      <c r="A127" s="25" t="s">
        <v>47</v>
      </c>
      <c r="B127" s="90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v>0</v>
      </c>
      <c r="H127" s="205">
        <v>0</v>
      </c>
      <c r="I127" s="205">
        <v>0</v>
      </c>
      <c r="J127" s="205">
        <v>0</v>
      </c>
      <c r="K127" s="205">
        <v>0</v>
      </c>
      <c r="L127" s="205">
        <v>0</v>
      </c>
      <c r="M127" s="205">
        <v>0</v>
      </c>
    </row>
    <row r="128" spans="1:13" x14ac:dyDescent="0.25">
      <c r="A128" s="26" t="s">
        <v>51</v>
      </c>
      <c r="B128" s="152">
        <v>900</v>
      </c>
      <c r="C128" s="152">
        <v>1067</v>
      </c>
      <c r="D128" s="152">
        <v>1072</v>
      </c>
      <c r="E128" s="152">
        <v>898</v>
      </c>
      <c r="F128" s="152">
        <v>1031</v>
      </c>
      <c r="G128" s="152">
        <v>1213</v>
      </c>
      <c r="H128" s="152">
        <v>807</v>
      </c>
      <c r="I128" s="152">
        <v>745</v>
      </c>
      <c r="J128" s="152">
        <v>825</v>
      </c>
      <c r="K128" s="152">
        <v>644</v>
      </c>
      <c r="L128" s="152">
        <v>718</v>
      </c>
      <c r="M128" s="152">
        <v>760</v>
      </c>
    </row>
    <row r="129" spans="1:13" x14ac:dyDescent="0.25">
      <c r="A129" s="26"/>
      <c r="B129" s="77"/>
      <c r="C129" s="77"/>
      <c r="D129" s="77"/>
      <c r="E129" s="168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6" t="s">
        <v>3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x14ac:dyDescent="0.25">
      <c r="A131" s="3" t="s">
        <v>44</v>
      </c>
      <c r="B131" s="154">
        <v>158</v>
      </c>
      <c r="C131" s="154">
        <v>155</v>
      </c>
      <c r="D131" s="154">
        <v>135</v>
      </c>
      <c r="E131" s="154">
        <v>152</v>
      </c>
      <c r="F131" s="154">
        <v>132</v>
      </c>
      <c r="G131" s="154">
        <v>144</v>
      </c>
      <c r="H131" s="154">
        <v>141</v>
      </c>
      <c r="I131" s="154">
        <v>164</v>
      </c>
      <c r="J131" s="154">
        <v>139</v>
      </c>
      <c r="K131" s="154">
        <v>114</v>
      </c>
      <c r="L131" s="154">
        <v>129</v>
      </c>
      <c r="M131" s="154">
        <v>79</v>
      </c>
    </row>
    <row r="132" spans="1:13" x14ac:dyDescent="0.25">
      <c r="A132" s="3" t="s">
        <v>45</v>
      </c>
      <c r="B132" s="154">
        <v>849</v>
      </c>
      <c r="C132" s="154">
        <v>1074</v>
      </c>
      <c r="D132" s="154">
        <v>811</v>
      </c>
      <c r="E132" s="154">
        <v>1021</v>
      </c>
      <c r="F132" s="154">
        <v>804</v>
      </c>
      <c r="G132" s="154">
        <v>972</v>
      </c>
      <c r="H132" s="154">
        <v>823</v>
      </c>
      <c r="I132" s="154">
        <v>927</v>
      </c>
      <c r="J132" s="154">
        <v>756</v>
      </c>
      <c r="K132" s="154">
        <v>829</v>
      </c>
      <c r="L132" s="154">
        <v>1058</v>
      </c>
      <c r="M132" s="154">
        <v>686</v>
      </c>
    </row>
    <row r="133" spans="1:13" x14ac:dyDescent="0.25">
      <c r="A133" s="25" t="s">
        <v>46</v>
      </c>
      <c r="B133" s="154">
        <v>21</v>
      </c>
      <c r="C133" s="154">
        <v>34</v>
      </c>
      <c r="D133" s="154">
        <v>22</v>
      </c>
      <c r="E133" s="154">
        <v>35</v>
      </c>
      <c r="F133" s="154">
        <v>21</v>
      </c>
      <c r="G133" s="154">
        <v>39</v>
      </c>
      <c r="H133" s="154">
        <v>20</v>
      </c>
      <c r="I133" s="154">
        <v>25</v>
      </c>
      <c r="J133" s="154">
        <v>22</v>
      </c>
      <c r="K133" s="154">
        <v>33</v>
      </c>
      <c r="L133" s="154">
        <v>32</v>
      </c>
      <c r="M133" s="154">
        <v>27</v>
      </c>
    </row>
    <row r="134" spans="1:13" x14ac:dyDescent="0.25">
      <c r="A134" s="25" t="s">
        <v>47</v>
      </c>
      <c r="B134" s="205">
        <v>1</v>
      </c>
      <c r="C134" s="205">
        <v>0</v>
      </c>
      <c r="D134" s="205">
        <v>1</v>
      </c>
      <c r="E134" s="205">
        <v>1</v>
      </c>
      <c r="F134" s="205">
        <v>0</v>
      </c>
      <c r="G134" s="205">
        <v>1</v>
      </c>
      <c r="H134" s="205">
        <v>0</v>
      </c>
      <c r="I134" s="205">
        <v>0</v>
      </c>
      <c r="J134" s="205">
        <v>1</v>
      </c>
      <c r="K134" s="205">
        <v>0</v>
      </c>
      <c r="L134" s="205">
        <v>1</v>
      </c>
      <c r="M134" s="205">
        <v>0</v>
      </c>
    </row>
    <row r="135" spans="1:13" x14ac:dyDescent="0.25">
      <c r="A135" s="26" t="s">
        <v>670</v>
      </c>
      <c r="B135" s="152">
        <v>1030</v>
      </c>
      <c r="C135" s="152">
        <v>1263</v>
      </c>
      <c r="D135" s="152">
        <v>969</v>
      </c>
      <c r="E135" s="152">
        <v>1210</v>
      </c>
      <c r="F135" s="152">
        <v>958</v>
      </c>
      <c r="G135" s="152">
        <v>1156</v>
      </c>
      <c r="H135" s="152">
        <v>984</v>
      </c>
      <c r="I135" s="152">
        <v>1117</v>
      </c>
      <c r="J135" s="152">
        <v>918</v>
      </c>
      <c r="K135" s="152">
        <v>976</v>
      </c>
      <c r="L135" s="152">
        <v>1220</v>
      </c>
      <c r="M135" s="152">
        <v>793</v>
      </c>
    </row>
    <row r="136" spans="1:13" x14ac:dyDescent="0.25">
      <c r="A136" s="2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52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54">
        <v>22</v>
      </c>
      <c r="C138" s="154">
        <v>23</v>
      </c>
      <c r="D138" s="154">
        <v>20</v>
      </c>
      <c r="E138" s="154">
        <v>29</v>
      </c>
      <c r="F138" s="154">
        <v>20</v>
      </c>
      <c r="G138" s="154">
        <v>22</v>
      </c>
      <c r="H138" s="154">
        <v>18</v>
      </c>
      <c r="I138" s="154">
        <v>15</v>
      </c>
      <c r="J138" s="154">
        <v>13</v>
      </c>
      <c r="K138" s="154">
        <v>11</v>
      </c>
      <c r="L138" s="154">
        <v>20</v>
      </c>
      <c r="M138" s="154">
        <v>15</v>
      </c>
    </row>
    <row r="139" spans="1:13" x14ac:dyDescent="0.25">
      <c r="A139" s="3" t="s">
        <v>45</v>
      </c>
      <c r="B139" s="154">
        <v>337</v>
      </c>
      <c r="C139" s="154">
        <v>386</v>
      </c>
      <c r="D139" s="154">
        <v>321</v>
      </c>
      <c r="E139" s="154">
        <v>470</v>
      </c>
      <c r="F139" s="154">
        <v>397</v>
      </c>
      <c r="G139" s="154">
        <v>385</v>
      </c>
      <c r="H139" s="154">
        <v>334</v>
      </c>
      <c r="I139" s="154">
        <v>33</v>
      </c>
      <c r="J139" s="154">
        <v>296</v>
      </c>
      <c r="K139" s="154">
        <v>272</v>
      </c>
      <c r="L139" s="154">
        <v>338</v>
      </c>
      <c r="M139" s="154">
        <v>245</v>
      </c>
    </row>
    <row r="140" spans="1:13" x14ac:dyDescent="0.25">
      <c r="A140" s="25" t="s">
        <v>46</v>
      </c>
      <c r="B140" s="154">
        <v>10</v>
      </c>
      <c r="C140" s="154">
        <v>10</v>
      </c>
      <c r="D140" s="154">
        <v>10</v>
      </c>
      <c r="E140" s="154">
        <v>11</v>
      </c>
      <c r="F140" s="154">
        <v>11</v>
      </c>
      <c r="G140" s="154">
        <v>10</v>
      </c>
      <c r="H140" s="154">
        <v>8</v>
      </c>
      <c r="I140" s="154">
        <v>7</v>
      </c>
      <c r="J140" s="154">
        <v>7</v>
      </c>
      <c r="K140" s="154">
        <v>7</v>
      </c>
      <c r="L140" s="154">
        <v>8</v>
      </c>
      <c r="M140" s="154">
        <v>7</v>
      </c>
    </row>
    <row r="141" spans="1:13" x14ac:dyDescent="0.25">
      <c r="A141" s="25" t="s">
        <v>47</v>
      </c>
      <c r="B141" s="205">
        <v>16</v>
      </c>
      <c r="C141" s="205">
        <v>20</v>
      </c>
      <c r="D141" s="205">
        <v>17</v>
      </c>
      <c r="E141" s="205">
        <v>22</v>
      </c>
      <c r="F141" s="205">
        <v>17</v>
      </c>
      <c r="G141" s="205">
        <v>18</v>
      </c>
      <c r="H141" s="205">
        <v>17</v>
      </c>
      <c r="I141" s="205">
        <v>15</v>
      </c>
      <c r="J141" s="205">
        <v>10</v>
      </c>
      <c r="K141" s="205">
        <v>12</v>
      </c>
      <c r="L141" s="205">
        <v>12</v>
      </c>
      <c r="M141" s="205">
        <v>9</v>
      </c>
    </row>
    <row r="142" spans="1:13" x14ac:dyDescent="0.25">
      <c r="A142" s="27" t="s">
        <v>5</v>
      </c>
      <c r="B142" s="152">
        <v>384</v>
      </c>
      <c r="C142" s="152">
        <v>439</v>
      </c>
      <c r="D142" s="152">
        <v>368</v>
      </c>
      <c r="E142" s="152">
        <v>532</v>
      </c>
      <c r="F142" s="152">
        <v>444</v>
      </c>
      <c r="G142" s="152">
        <v>435</v>
      </c>
      <c r="H142" s="152">
        <v>376</v>
      </c>
      <c r="I142" s="152">
        <v>374</v>
      </c>
      <c r="J142" s="152">
        <v>327</v>
      </c>
      <c r="K142" s="152">
        <v>302</v>
      </c>
      <c r="L142" s="152">
        <v>379</v>
      </c>
      <c r="M142" s="152">
        <v>276</v>
      </c>
    </row>
    <row r="143" spans="1:13" x14ac:dyDescent="0.25">
      <c r="A143" s="27"/>
    </row>
    <row r="144" spans="1:13" ht="15.75" thickBot="1" x14ac:dyDescent="0.3">
      <c r="A144" s="3"/>
    </row>
    <row r="145" spans="1:13" ht="15.75" thickBot="1" x14ac:dyDescent="0.3">
      <c r="A145" s="26" t="s">
        <v>53</v>
      </c>
      <c r="B145" s="184">
        <v>41275</v>
      </c>
      <c r="C145" s="182">
        <v>41316</v>
      </c>
      <c r="D145" s="182">
        <v>41344</v>
      </c>
      <c r="E145" s="182">
        <v>41375</v>
      </c>
      <c r="F145" s="182">
        <v>41405</v>
      </c>
      <c r="G145" s="182">
        <v>41436</v>
      </c>
      <c r="H145" s="182">
        <v>41456</v>
      </c>
      <c r="I145" s="182">
        <v>41497</v>
      </c>
      <c r="J145" s="182">
        <v>41528</v>
      </c>
      <c r="K145" s="182">
        <v>41558</v>
      </c>
      <c r="L145" s="182">
        <v>41589</v>
      </c>
      <c r="M145" s="183">
        <v>41619</v>
      </c>
    </row>
    <row r="146" spans="1:13" x14ac:dyDescent="0.25">
      <c r="A146" s="3" t="s">
        <v>44</v>
      </c>
      <c r="B146" s="154">
        <v>884</v>
      </c>
      <c r="C146" s="154">
        <v>941</v>
      </c>
      <c r="D146" s="154">
        <v>834</v>
      </c>
      <c r="E146" s="157">
        <v>749</v>
      </c>
      <c r="F146" s="154">
        <v>1180</v>
      </c>
      <c r="G146" s="154">
        <v>1508</v>
      </c>
      <c r="H146" s="157">
        <v>1025</v>
      </c>
      <c r="I146" s="157">
        <v>1195</v>
      </c>
      <c r="J146" s="157">
        <v>1312</v>
      </c>
      <c r="K146" s="157">
        <v>966</v>
      </c>
      <c r="L146" s="157">
        <v>966</v>
      </c>
      <c r="M146" s="154">
        <v>938</v>
      </c>
    </row>
    <row r="147" spans="1:13" x14ac:dyDescent="0.25">
      <c r="A147" s="3" t="s">
        <v>45</v>
      </c>
      <c r="B147" s="154">
        <v>9919</v>
      </c>
      <c r="C147" s="154">
        <v>12001</v>
      </c>
      <c r="D147" s="154">
        <v>10909</v>
      </c>
      <c r="E147" s="154">
        <v>10096</v>
      </c>
      <c r="F147" s="154">
        <v>12872</v>
      </c>
      <c r="G147" s="154">
        <v>14599</v>
      </c>
      <c r="H147" s="154">
        <v>9236</v>
      </c>
      <c r="I147" s="154">
        <v>10402</v>
      </c>
      <c r="J147" s="154">
        <v>11034</v>
      </c>
      <c r="K147" s="154">
        <v>9503</v>
      </c>
      <c r="L147" s="154">
        <v>10481</v>
      </c>
      <c r="M147" s="154">
        <v>9243</v>
      </c>
    </row>
    <row r="148" spans="1:13" x14ac:dyDescent="0.25">
      <c r="A148" s="25" t="s">
        <v>46</v>
      </c>
      <c r="B148" s="154">
        <v>232</v>
      </c>
      <c r="C148" s="154">
        <v>339</v>
      </c>
      <c r="D148" s="154">
        <v>259</v>
      </c>
      <c r="E148" s="154">
        <v>239</v>
      </c>
      <c r="F148" s="154">
        <v>264</v>
      </c>
      <c r="G148" s="154">
        <v>420</v>
      </c>
      <c r="H148" s="154">
        <v>271</v>
      </c>
      <c r="I148" s="154">
        <v>319</v>
      </c>
      <c r="J148" s="154">
        <v>357</v>
      </c>
      <c r="K148" s="154">
        <v>254</v>
      </c>
      <c r="L148" s="154">
        <v>278</v>
      </c>
      <c r="M148" s="154">
        <v>308</v>
      </c>
    </row>
    <row r="149" spans="1:13" x14ac:dyDescent="0.25">
      <c r="A149" s="25" t="s">
        <v>47</v>
      </c>
      <c r="B149" s="205">
        <v>394</v>
      </c>
      <c r="C149" s="205">
        <v>398</v>
      </c>
      <c r="D149" s="205">
        <v>455</v>
      </c>
      <c r="E149" s="154">
        <v>481</v>
      </c>
      <c r="F149" s="205">
        <v>391</v>
      </c>
      <c r="G149" s="205">
        <v>406</v>
      </c>
      <c r="H149" s="154">
        <v>331</v>
      </c>
      <c r="I149" s="154">
        <v>303</v>
      </c>
      <c r="J149" s="154">
        <v>364</v>
      </c>
      <c r="K149" s="154">
        <v>374</v>
      </c>
      <c r="L149" s="154">
        <v>355</v>
      </c>
      <c r="M149" s="205">
        <v>384</v>
      </c>
    </row>
    <row r="150" spans="1:13" x14ac:dyDescent="0.25">
      <c r="A150" s="26" t="s">
        <v>13</v>
      </c>
      <c r="B150" s="152">
        <v>11429</v>
      </c>
      <c r="C150" s="152">
        <v>13678</v>
      </c>
      <c r="D150" s="152">
        <v>12458</v>
      </c>
      <c r="E150" s="152">
        <v>11566</v>
      </c>
      <c r="F150" s="152">
        <v>14707</v>
      </c>
      <c r="G150" s="152">
        <v>16933</v>
      </c>
      <c r="H150" s="152">
        <v>10863</v>
      </c>
      <c r="I150" s="152">
        <v>12218</v>
      </c>
      <c r="J150" s="152">
        <v>13067</v>
      </c>
      <c r="K150" s="152">
        <v>11097</v>
      </c>
      <c r="L150" s="152">
        <v>12079</v>
      </c>
      <c r="M150" s="152">
        <v>10873</v>
      </c>
    </row>
    <row r="151" spans="1:13" x14ac:dyDescent="0.25">
      <c r="A151" s="25" t="s">
        <v>47</v>
      </c>
      <c r="B151" s="205">
        <v>394</v>
      </c>
      <c r="C151" s="205">
        <v>398</v>
      </c>
      <c r="D151" s="205">
        <v>455</v>
      </c>
      <c r="E151" s="154">
        <v>481</v>
      </c>
      <c r="F151" s="205">
        <v>391</v>
      </c>
      <c r="G151" s="205">
        <v>406</v>
      </c>
      <c r="H151" s="154">
        <v>331</v>
      </c>
      <c r="I151" s="154">
        <v>303</v>
      </c>
      <c r="J151" s="154">
        <v>364</v>
      </c>
      <c r="K151" s="154">
        <v>374</v>
      </c>
      <c r="L151" s="154">
        <v>355</v>
      </c>
      <c r="M151" s="205">
        <v>384</v>
      </c>
    </row>
    <row r="152" spans="1:13" x14ac:dyDescent="0.25">
      <c r="A152" s="26" t="s">
        <v>13</v>
      </c>
      <c r="B152" s="152">
        <v>11429</v>
      </c>
      <c r="C152" s="152">
        <v>13678</v>
      </c>
      <c r="D152" s="152">
        <v>12458</v>
      </c>
      <c r="E152" s="152">
        <v>11566</v>
      </c>
      <c r="F152" s="152">
        <v>14707</v>
      </c>
      <c r="G152" s="152">
        <v>16933</v>
      </c>
      <c r="H152" s="152">
        <v>10863</v>
      </c>
      <c r="I152" s="152">
        <v>12218</v>
      </c>
      <c r="J152" s="152">
        <v>13067</v>
      </c>
      <c r="K152" s="152">
        <v>11097</v>
      </c>
      <c r="L152" s="152">
        <v>12079</v>
      </c>
      <c r="M152" s="152">
        <v>10873</v>
      </c>
    </row>
    <row r="153" spans="1:13" ht="11.25" customHeight="1" x14ac:dyDescent="0.25"/>
    <row r="154" spans="1:13" ht="15.75" customHeight="1" x14ac:dyDescent="0.25">
      <c r="A154" s="179">
        <v>2012</v>
      </c>
      <c r="B154" s="295" t="s">
        <v>671</v>
      </c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</row>
    <row r="155" spans="1:13" ht="8.25" customHeight="1" thickBot="1" x14ac:dyDescent="0.3">
      <c r="A155" s="3"/>
    </row>
    <row r="156" spans="1:13" ht="15.75" customHeight="1" thickBot="1" x14ac:dyDescent="0.3">
      <c r="A156" s="26" t="s">
        <v>0</v>
      </c>
      <c r="B156" s="184">
        <v>40909</v>
      </c>
      <c r="C156" s="182">
        <v>40950</v>
      </c>
      <c r="D156" s="182">
        <v>40979</v>
      </c>
      <c r="E156" s="182">
        <v>41010</v>
      </c>
      <c r="F156" s="182">
        <v>41040</v>
      </c>
      <c r="G156" s="182">
        <v>41071</v>
      </c>
      <c r="H156" s="182">
        <v>41091</v>
      </c>
      <c r="I156" s="182">
        <v>41132</v>
      </c>
      <c r="J156" s="182">
        <v>41163</v>
      </c>
      <c r="K156" s="182">
        <v>41193</v>
      </c>
      <c r="L156" s="182">
        <v>41224</v>
      </c>
      <c r="M156" s="183">
        <v>41254</v>
      </c>
    </row>
    <row r="157" spans="1:13" ht="15.75" customHeight="1" x14ac:dyDescent="0.25">
      <c r="A157" s="3" t="s">
        <v>44</v>
      </c>
      <c r="B157" s="154">
        <v>977</v>
      </c>
      <c r="C157" s="154">
        <v>1007</v>
      </c>
      <c r="D157" s="154">
        <v>964</v>
      </c>
      <c r="E157" s="154">
        <v>622</v>
      </c>
      <c r="F157" s="154">
        <v>839</v>
      </c>
      <c r="G157" s="154">
        <v>692</v>
      </c>
      <c r="H157" s="154">
        <v>645</v>
      </c>
      <c r="I157" s="154">
        <v>617</v>
      </c>
      <c r="J157" s="154">
        <v>623</v>
      </c>
      <c r="K157" s="154">
        <v>545</v>
      </c>
      <c r="L157" s="154">
        <v>530</v>
      </c>
      <c r="M157" s="154">
        <v>400</v>
      </c>
    </row>
    <row r="158" spans="1:13" ht="15.75" customHeight="1" x14ac:dyDescent="0.25">
      <c r="A158" s="3" t="s">
        <v>45</v>
      </c>
      <c r="B158" s="154">
        <v>4111</v>
      </c>
      <c r="C158" s="154">
        <v>4865</v>
      </c>
      <c r="D158" s="154">
        <v>4543</v>
      </c>
      <c r="E158" s="154">
        <v>3611</v>
      </c>
      <c r="F158" s="154">
        <v>4995</v>
      </c>
      <c r="G158" s="154">
        <v>4223</v>
      </c>
      <c r="H158" s="154">
        <v>3132</v>
      </c>
      <c r="I158" s="154">
        <v>3973</v>
      </c>
      <c r="J158" s="154">
        <v>4245</v>
      </c>
      <c r="K158" s="154">
        <v>3407</v>
      </c>
      <c r="L158" s="154">
        <v>3921</v>
      </c>
      <c r="M158" s="154">
        <v>3158</v>
      </c>
    </row>
    <row r="159" spans="1:13" ht="15.75" customHeight="1" x14ac:dyDescent="0.25">
      <c r="A159" s="25" t="s">
        <v>46</v>
      </c>
      <c r="B159" s="154">
        <v>115</v>
      </c>
      <c r="C159" s="154">
        <v>118</v>
      </c>
      <c r="D159" s="154">
        <v>135</v>
      </c>
      <c r="E159" s="154">
        <v>117</v>
      </c>
      <c r="F159" s="154">
        <v>123</v>
      </c>
      <c r="G159" s="154">
        <v>143</v>
      </c>
      <c r="H159" s="154">
        <v>109</v>
      </c>
      <c r="I159" s="154">
        <v>110</v>
      </c>
      <c r="J159" s="154">
        <v>115</v>
      </c>
      <c r="K159" s="154">
        <v>98</v>
      </c>
      <c r="L159" s="154">
        <v>123</v>
      </c>
      <c r="M159" s="154">
        <v>84</v>
      </c>
    </row>
    <row r="160" spans="1:13" ht="15.75" customHeight="1" x14ac:dyDescent="0.25">
      <c r="A160" s="25" t="s">
        <v>47</v>
      </c>
      <c r="B160" s="90">
        <v>0</v>
      </c>
      <c r="C160" s="90">
        <v>0</v>
      </c>
      <c r="D160" s="170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</row>
    <row r="161" spans="1:13" ht="15.75" customHeight="1" x14ac:dyDescent="0.25">
      <c r="A161" s="26" t="s">
        <v>48</v>
      </c>
      <c r="B161" s="152">
        <v>5202</v>
      </c>
      <c r="C161" s="152">
        <v>5991</v>
      </c>
      <c r="D161" s="152">
        <v>5643</v>
      </c>
      <c r="E161" s="152">
        <v>4351</v>
      </c>
      <c r="F161" s="152">
        <v>5959</v>
      </c>
      <c r="G161" s="152">
        <v>5059</v>
      </c>
      <c r="H161" s="152">
        <v>3886</v>
      </c>
      <c r="I161" s="152">
        <v>4700</v>
      </c>
      <c r="J161" s="152">
        <v>4983</v>
      </c>
      <c r="K161" s="152">
        <v>4050</v>
      </c>
      <c r="L161" s="152">
        <v>4574</v>
      </c>
      <c r="M161" s="152">
        <v>3642</v>
      </c>
    </row>
    <row r="162" spans="1:13" ht="15.75" customHeight="1" x14ac:dyDescent="0.25">
      <c r="A162" s="3"/>
      <c r="B162" s="77"/>
      <c r="C162" s="77"/>
      <c r="D162" s="77"/>
      <c r="M162" s="77"/>
    </row>
    <row r="163" spans="1:13" ht="15.75" customHeight="1" x14ac:dyDescent="0.25">
      <c r="A163" s="27" t="s">
        <v>1</v>
      </c>
      <c r="B163" s="77"/>
      <c r="C163" s="77"/>
      <c r="D163" s="77"/>
      <c r="M163" s="77"/>
    </row>
    <row r="164" spans="1:13" ht="15.75" customHeight="1" x14ac:dyDescent="0.25">
      <c r="A164" s="3" t="s">
        <v>44</v>
      </c>
      <c r="B164" s="154">
        <v>38</v>
      </c>
      <c r="C164" s="154">
        <v>45</v>
      </c>
      <c r="D164" s="154">
        <v>67</v>
      </c>
      <c r="E164" s="154">
        <v>35</v>
      </c>
      <c r="F164" s="154">
        <v>50</v>
      </c>
      <c r="G164" s="154">
        <v>75</v>
      </c>
      <c r="H164" s="154">
        <v>39</v>
      </c>
      <c r="I164" s="154">
        <v>34</v>
      </c>
      <c r="J164" s="154">
        <v>64</v>
      </c>
      <c r="K164" s="154">
        <v>34</v>
      </c>
      <c r="L164" s="154">
        <v>41</v>
      </c>
      <c r="M164" s="154">
        <v>61</v>
      </c>
    </row>
    <row r="165" spans="1:13" x14ac:dyDescent="0.25">
      <c r="A165" s="3" t="s">
        <v>45</v>
      </c>
      <c r="B165" s="154">
        <v>2182</v>
      </c>
      <c r="C165" s="154">
        <v>2146</v>
      </c>
      <c r="D165" s="154">
        <v>2634</v>
      </c>
      <c r="E165" s="154">
        <v>2309</v>
      </c>
      <c r="F165" s="154">
        <v>2887</v>
      </c>
      <c r="G165" s="154">
        <v>3375</v>
      </c>
      <c r="H165" s="154">
        <v>2440</v>
      </c>
      <c r="I165" s="154">
        <v>1940</v>
      </c>
      <c r="J165" s="154">
        <v>2708</v>
      </c>
      <c r="K165" s="154">
        <v>2223</v>
      </c>
      <c r="L165" s="154">
        <v>2634</v>
      </c>
      <c r="M165" s="154">
        <v>2609</v>
      </c>
    </row>
    <row r="166" spans="1:13" x14ac:dyDescent="0.25">
      <c r="A166" s="25" t="s">
        <v>46</v>
      </c>
      <c r="B166" s="154">
        <v>7</v>
      </c>
      <c r="C166" s="154">
        <v>8.7759999999999998</v>
      </c>
      <c r="D166" s="154">
        <v>9</v>
      </c>
      <c r="E166" s="154">
        <v>6.2830000000000004</v>
      </c>
      <c r="F166" s="154">
        <v>10</v>
      </c>
      <c r="G166" s="154">
        <v>8</v>
      </c>
      <c r="H166" s="154">
        <v>7</v>
      </c>
      <c r="I166" s="154">
        <v>7</v>
      </c>
      <c r="J166" s="154">
        <v>11</v>
      </c>
      <c r="K166" s="154">
        <v>6</v>
      </c>
      <c r="L166" s="154">
        <v>10</v>
      </c>
      <c r="M166" s="154">
        <v>12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</row>
    <row r="168" spans="1:13" x14ac:dyDescent="0.25">
      <c r="A168" s="26" t="s">
        <v>49</v>
      </c>
      <c r="B168" s="152">
        <v>2227</v>
      </c>
      <c r="C168" s="152">
        <v>2201</v>
      </c>
      <c r="D168" s="152">
        <v>2710</v>
      </c>
      <c r="E168" s="152">
        <v>2350</v>
      </c>
      <c r="F168" s="152">
        <v>2948</v>
      </c>
      <c r="G168" s="152">
        <v>3458</v>
      </c>
      <c r="H168" s="152">
        <v>2486</v>
      </c>
      <c r="I168" s="152">
        <v>1981</v>
      </c>
      <c r="J168" s="152">
        <v>2783</v>
      </c>
      <c r="K168" s="152">
        <v>2263</v>
      </c>
      <c r="L168" s="152">
        <v>2685</v>
      </c>
      <c r="M168" s="152">
        <v>2682</v>
      </c>
    </row>
    <row r="169" spans="1:13" x14ac:dyDescent="0.25">
      <c r="A169" s="2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50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54">
        <v>67</v>
      </c>
      <c r="C171" s="154">
        <v>70</v>
      </c>
      <c r="D171" s="154">
        <v>59</v>
      </c>
      <c r="E171" s="154">
        <v>50</v>
      </c>
      <c r="F171" s="154">
        <v>72</v>
      </c>
      <c r="G171" s="154">
        <v>64</v>
      </c>
      <c r="H171" s="154">
        <v>59</v>
      </c>
      <c r="I171" s="154">
        <v>44</v>
      </c>
      <c r="J171" s="154">
        <v>59</v>
      </c>
      <c r="K171" s="154">
        <v>46</v>
      </c>
      <c r="L171" s="154">
        <v>42</v>
      </c>
      <c r="M171" s="154">
        <v>31</v>
      </c>
    </row>
    <row r="172" spans="1:13" x14ac:dyDescent="0.25">
      <c r="A172" s="3" t="s">
        <v>45</v>
      </c>
      <c r="B172" s="154">
        <v>1365</v>
      </c>
      <c r="C172" s="154">
        <v>1434</v>
      </c>
      <c r="D172" s="154">
        <v>1185</v>
      </c>
      <c r="E172" s="154">
        <v>1140</v>
      </c>
      <c r="F172" s="154">
        <v>1238</v>
      </c>
      <c r="G172" s="154">
        <v>1309</v>
      </c>
      <c r="H172" s="154">
        <v>1143</v>
      </c>
      <c r="I172" s="154">
        <v>1145</v>
      </c>
      <c r="J172" s="154">
        <v>1235</v>
      </c>
      <c r="K172" s="154">
        <v>1211</v>
      </c>
      <c r="L172" s="154">
        <v>1090</v>
      </c>
      <c r="M172" s="154">
        <v>982</v>
      </c>
    </row>
    <row r="173" spans="1:13" x14ac:dyDescent="0.25">
      <c r="A173" s="25" t="s">
        <v>46</v>
      </c>
      <c r="B173" s="154">
        <v>31</v>
      </c>
      <c r="C173" s="154">
        <v>36</v>
      </c>
      <c r="D173" s="154">
        <v>29</v>
      </c>
      <c r="E173" s="154">
        <v>30</v>
      </c>
      <c r="F173" s="154">
        <v>35</v>
      </c>
      <c r="G173" s="154">
        <v>33</v>
      </c>
      <c r="H173" s="154">
        <v>31</v>
      </c>
      <c r="I173" s="154">
        <v>25</v>
      </c>
      <c r="J173" s="154">
        <v>30</v>
      </c>
      <c r="K173" s="154">
        <v>33</v>
      </c>
      <c r="L173" s="154">
        <v>41</v>
      </c>
      <c r="M173" s="154">
        <v>33</v>
      </c>
    </row>
    <row r="174" spans="1:13" x14ac:dyDescent="0.25">
      <c r="A174" s="25" t="s">
        <v>47</v>
      </c>
      <c r="B174" s="205">
        <v>560</v>
      </c>
      <c r="C174" s="205">
        <v>603</v>
      </c>
      <c r="D174" s="205">
        <v>441</v>
      </c>
      <c r="E174" s="205">
        <v>393</v>
      </c>
      <c r="F174" s="205">
        <v>468</v>
      </c>
      <c r="G174" s="205">
        <v>382</v>
      </c>
      <c r="H174" s="205">
        <v>308</v>
      </c>
      <c r="I174" s="205">
        <v>356</v>
      </c>
      <c r="J174" s="205">
        <v>345</v>
      </c>
      <c r="K174" s="205">
        <v>319</v>
      </c>
      <c r="L174" s="205">
        <v>332</v>
      </c>
      <c r="M174" s="205">
        <v>288</v>
      </c>
    </row>
    <row r="175" spans="1:13" x14ac:dyDescent="0.25">
      <c r="A175" s="27" t="s">
        <v>4</v>
      </c>
      <c r="B175" s="152">
        <v>2024</v>
      </c>
      <c r="C175" s="152">
        <v>2143</v>
      </c>
      <c r="D175" s="152">
        <v>1714</v>
      </c>
      <c r="E175" s="152">
        <v>1613</v>
      </c>
      <c r="F175" s="152">
        <v>1813</v>
      </c>
      <c r="G175" s="152">
        <v>1788</v>
      </c>
      <c r="H175" s="152">
        <v>1540</v>
      </c>
      <c r="I175" s="152">
        <v>1570</v>
      </c>
      <c r="J175" s="152">
        <v>1669</v>
      </c>
      <c r="K175" s="152">
        <v>1608</v>
      </c>
      <c r="L175" s="152">
        <v>1505</v>
      </c>
      <c r="M175" s="152">
        <v>1334</v>
      </c>
    </row>
    <row r="176" spans="1:13" x14ac:dyDescent="0.25">
      <c r="A176" s="2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7" t="s">
        <v>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ht="15" customHeight="1" x14ac:dyDescent="0.25">
      <c r="A178" s="3" t="s">
        <v>44</v>
      </c>
      <c r="B178" s="154">
        <v>10</v>
      </c>
      <c r="C178" s="154">
        <v>15</v>
      </c>
      <c r="D178" s="154">
        <v>12</v>
      </c>
      <c r="E178" s="154">
        <v>7.5789999999999997</v>
      </c>
      <c r="F178" s="154">
        <v>14</v>
      </c>
      <c r="G178" s="154">
        <v>12</v>
      </c>
      <c r="H178" s="154">
        <v>10</v>
      </c>
      <c r="I178" s="154">
        <v>13</v>
      </c>
      <c r="J178" s="154">
        <v>16</v>
      </c>
      <c r="K178" s="154">
        <v>8</v>
      </c>
      <c r="L178" s="154">
        <v>12</v>
      </c>
      <c r="M178" s="154">
        <v>12</v>
      </c>
    </row>
    <row r="179" spans="1:13" x14ac:dyDescent="0.25">
      <c r="A179" s="3" t="s">
        <v>45</v>
      </c>
      <c r="B179" s="154">
        <v>709</v>
      </c>
      <c r="C179" s="154">
        <v>807</v>
      </c>
      <c r="D179" s="154">
        <v>879</v>
      </c>
      <c r="E179" s="154">
        <v>730</v>
      </c>
      <c r="F179" s="154">
        <v>909</v>
      </c>
      <c r="G179" s="154">
        <v>996</v>
      </c>
      <c r="H179" s="154">
        <v>775</v>
      </c>
      <c r="I179" s="154">
        <v>702</v>
      </c>
      <c r="J179" s="154">
        <v>959</v>
      </c>
      <c r="K179" s="154">
        <v>683</v>
      </c>
      <c r="L179" s="154">
        <v>744</v>
      </c>
      <c r="M179" s="154">
        <v>759</v>
      </c>
    </row>
    <row r="180" spans="1:13" ht="15" customHeight="1" x14ac:dyDescent="0.25">
      <c r="A180" s="25" t="s">
        <v>46</v>
      </c>
      <c r="B180" s="154">
        <v>24</v>
      </c>
      <c r="C180" s="154">
        <v>25.323</v>
      </c>
      <c r="D180" s="154">
        <v>45</v>
      </c>
      <c r="E180" s="154">
        <v>20</v>
      </c>
      <c r="F180" s="154">
        <v>22</v>
      </c>
      <c r="G180" s="154">
        <v>45</v>
      </c>
      <c r="H180" s="154">
        <v>16</v>
      </c>
      <c r="I180" s="154">
        <v>16</v>
      </c>
      <c r="J180" s="154">
        <v>60</v>
      </c>
      <c r="K180" s="154">
        <v>18</v>
      </c>
      <c r="L180" s="154">
        <v>19</v>
      </c>
      <c r="M180" s="154">
        <v>55</v>
      </c>
    </row>
    <row r="181" spans="1:13" x14ac:dyDescent="0.25">
      <c r="A181" s="25" t="s">
        <v>47</v>
      </c>
      <c r="B181" s="205">
        <v>0.80600000000000005</v>
      </c>
      <c r="C181" s="205">
        <v>1.0289999999999999</v>
      </c>
      <c r="D181" s="205">
        <v>0.70299999999999996</v>
      </c>
      <c r="E181" s="205">
        <v>0.70299999999999996</v>
      </c>
      <c r="F181" s="205">
        <v>1</v>
      </c>
      <c r="G181" s="205">
        <v>0.69799999999999995</v>
      </c>
      <c r="H181" s="205">
        <v>0.58199999999999996</v>
      </c>
      <c r="I181" s="205">
        <v>0.36499999999999999</v>
      </c>
      <c r="J181" s="205">
        <v>0.32600000000000001</v>
      </c>
      <c r="K181" s="205">
        <v>0</v>
      </c>
      <c r="L181" s="205">
        <v>0</v>
      </c>
      <c r="M181" s="205">
        <v>0</v>
      </c>
    </row>
    <row r="182" spans="1:13" x14ac:dyDescent="0.25">
      <c r="A182" s="26" t="s">
        <v>51</v>
      </c>
      <c r="B182" s="152">
        <v>744</v>
      </c>
      <c r="C182" s="152">
        <v>848</v>
      </c>
      <c r="D182" s="152">
        <v>936</v>
      </c>
      <c r="E182" s="152">
        <v>759</v>
      </c>
      <c r="F182" s="152">
        <v>947</v>
      </c>
      <c r="G182" s="152">
        <v>1054</v>
      </c>
      <c r="H182" s="152">
        <v>801</v>
      </c>
      <c r="I182" s="152">
        <v>731</v>
      </c>
      <c r="J182" s="152">
        <v>1035</v>
      </c>
      <c r="K182" s="152">
        <v>709</v>
      </c>
      <c r="L182" s="152">
        <v>775</v>
      </c>
      <c r="M182" s="152">
        <v>826</v>
      </c>
    </row>
    <row r="183" spans="1:13" x14ac:dyDescent="0.25">
      <c r="A183" s="26"/>
      <c r="B183" s="77"/>
      <c r="C183" s="77"/>
      <c r="D183" s="77"/>
      <c r="E183" s="168"/>
      <c r="F183" s="77"/>
      <c r="G183" s="77"/>
      <c r="H183" s="77"/>
      <c r="I183" s="77"/>
      <c r="J183" s="77"/>
      <c r="K183" s="77"/>
      <c r="L183" s="77"/>
      <c r="M183" s="77"/>
    </row>
    <row r="184" spans="1:13" x14ac:dyDescent="0.25">
      <c r="A184" s="26" t="s">
        <v>3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x14ac:dyDescent="0.25">
      <c r="A185" s="3" t="s">
        <v>44</v>
      </c>
      <c r="B185" s="154">
        <v>217</v>
      </c>
      <c r="C185" s="154">
        <v>212</v>
      </c>
      <c r="D185" s="154">
        <v>210</v>
      </c>
      <c r="E185" s="154">
        <v>233</v>
      </c>
      <c r="F185" s="154">
        <v>227</v>
      </c>
      <c r="G185" s="154">
        <v>265</v>
      </c>
      <c r="H185" s="154">
        <v>280</v>
      </c>
      <c r="I185" s="154">
        <v>188</v>
      </c>
      <c r="J185" s="154">
        <v>196</v>
      </c>
      <c r="K185" s="154">
        <v>151</v>
      </c>
      <c r="L185" s="154">
        <v>149</v>
      </c>
      <c r="M185" s="154">
        <v>128</v>
      </c>
    </row>
    <row r="186" spans="1:13" x14ac:dyDescent="0.25">
      <c r="A186" s="3" t="s">
        <v>45</v>
      </c>
      <c r="B186" s="154">
        <v>812</v>
      </c>
      <c r="C186" s="154">
        <v>946</v>
      </c>
      <c r="D186" s="154">
        <v>879</v>
      </c>
      <c r="E186" s="154">
        <v>1015</v>
      </c>
      <c r="F186" s="154">
        <v>920</v>
      </c>
      <c r="G186" s="154">
        <v>1104</v>
      </c>
      <c r="H186" s="154">
        <v>1072</v>
      </c>
      <c r="I186" s="154">
        <v>836</v>
      </c>
      <c r="J186" s="154">
        <v>863</v>
      </c>
      <c r="K186" s="154">
        <v>792</v>
      </c>
      <c r="L186" s="154">
        <v>913</v>
      </c>
      <c r="M186" s="154">
        <v>727</v>
      </c>
    </row>
    <row r="187" spans="1:13" x14ac:dyDescent="0.25">
      <c r="A187" s="25" t="s">
        <v>46</v>
      </c>
      <c r="B187" s="154">
        <v>22</v>
      </c>
      <c r="C187" s="154">
        <v>29.579000000000001</v>
      </c>
      <c r="D187" s="154">
        <v>25</v>
      </c>
      <c r="E187" s="154">
        <v>38</v>
      </c>
      <c r="F187" s="154">
        <v>24</v>
      </c>
      <c r="G187" s="154">
        <v>34</v>
      </c>
      <c r="H187" s="154">
        <v>28</v>
      </c>
      <c r="I187" s="154">
        <v>21</v>
      </c>
      <c r="J187" s="154">
        <v>22</v>
      </c>
      <c r="K187" s="154">
        <v>27</v>
      </c>
      <c r="L187" s="154">
        <v>28</v>
      </c>
      <c r="M187" s="154">
        <v>22</v>
      </c>
    </row>
    <row r="188" spans="1:13" x14ac:dyDescent="0.25">
      <c r="A188" s="25" t="s">
        <v>47</v>
      </c>
      <c r="B188" s="205">
        <v>4.54</v>
      </c>
      <c r="C188" s="205">
        <v>3.532</v>
      </c>
      <c r="D188" s="205">
        <v>5</v>
      </c>
      <c r="E188" s="205">
        <v>6.1479999999999997</v>
      </c>
      <c r="F188" s="205">
        <v>4.4379999999999997</v>
      </c>
      <c r="G188" s="205">
        <v>3.7160000000000002</v>
      </c>
      <c r="H188" s="205">
        <v>3.4769999999999999</v>
      </c>
      <c r="I188" s="205">
        <v>2.6030000000000002</v>
      </c>
      <c r="J188" s="205">
        <v>4</v>
      </c>
      <c r="K188" s="205">
        <v>3</v>
      </c>
      <c r="L188" s="205">
        <v>2</v>
      </c>
      <c r="M188" s="205">
        <v>0.86299999999999999</v>
      </c>
    </row>
    <row r="189" spans="1:13" x14ac:dyDescent="0.25">
      <c r="A189" s="26" t="s">
        <v>670</v>
      </c>
      <c r="B189" s="152">
        <v>1056</v>
      </c>
      <c r="C189" s="152">
        <v>1191</v>
      </c>
      <c r="D189" s="152">
        <v>1118</v>
      </c>
      <c r="E189" s="152">
        <v>1293</v>
      </c>
      <c r="F189" s="152">
        <v>1175</v>
      </c>
      <c r="G189" s="152">
        <v>1407</v>
      </c>
      <c r="H189" s="152">
        <v>1384</v>
      </c>
      <c r="I189" s="152">
        <v>1047</v>
      </c>
      <c r="J189" s="152">
        <v>1084</v>
      </c>
      <c r="K189" s="152">
        <v>973</v>
      </c>
      <c r="L189" s="152">
        <v>1091</v>
      </c>
      <c r="M189" s="152">
        <v>878</v>
      </c>
    </row>
    <row r="190" spans="1:13" x14ac:dyDescent="0.25">
      <c r="A190" s="2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3" x14ac:dyDescent="0.25">
      <c r="A191" s="26" t="s">
        <v>52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spans="1:13" x14ac:dyDescent="0.25">
      <c r="A192" s="3" t="s">
        <v>44</v>
      </c>
      <c r="B192" s="154">
        <v>27</v>
      </c>
      <c r="C192" s="154">
        <v>23</v>
      </c>
      <c r="D192" s="154">
        <v>23</v>
      </c>
      <c r="E192" s="154">
        <v>20.654</v>
      </c>
      <c r="F192" s="154">
        <v>22</v>
      </c>
      <c r="G192" s="154">
        <v>20</v>
      </c>
      <c r="H192" s="154">
        <v>19</v>
      </c>
      <c r="I192" s="154">
        <v>16</v>
      </c>
      <c r="J192" s="154">
        <v>22</v>
      </c>
      <c r="K192" s="154">
        <v>14</v>
      </c>
      <c r="L192" s="154">
        <v>21</v>
      </c>
      <c r="M192" s="154">
        <v>17</v>
      </c>
    </row>
    <row r="193" spans="1:14" x14ac:dyDescent="0.25">
      <c r="A193" s="3" t="s">
        <v>45</v>
      </c>
      <c r="B193" s="154">
        <v>314</v>
      </c>
      <c r="C193" s="154">
        <v>347</v>
      </c>
      <c r="D193" s="154">
        <v>344</v>
      </c>
      <c r="E193" s="154">
        <v>290</v>
      </c>
      <c r="F193" s="154">
        <v>358</v>
      </c>
      <c r="G193" s="154">
        <v>341</v>
      </c>
      <c r="H193" s="154">
        <v>279</v>
      </c>
      <c r="I193" s="154">
        <v>255</v>
      </c>
      <c r="J193" s="154">
        <v>319</v>
      </c>
      <c r="K193" s="154">
        <v>241</v>
      </c>
      <c r="L193" s="154">
        <v>370</v>
      </c>
      <c r="M193" s="154">
        <v>248</v>
      </c>
    </row>
    <row r="194" spans="1:14" x14ac:dyDescent="0.25">
      <c r="A194" s="25" t="s">
        <v>46</v>
      </c>
      <c r="B194" s="154">
        <v>8.76</v>
      </c>
      <c r="C194" s="154">
        <v>6.8440000000000003</v>
      </c>
      <c r="D194" s="154">
        <v>10</v>
      </c>
      <c r="E194" s="154">
        <v>6.19</v>
      </c>
      <c r="F194" s="154">
        <v>8</v>
      </c>
      <c r="G194" s="154">
        <v>7</v>
      </c>
      <c r="H194" s="154">
        <v>8</v>
      </c>
      <c r="I194" s="154">
        <v>7</v>
      </c>
      <c r="J194" s="154">
        <v>11</v>
      </c>
      <c r="K194" s="154">
        <v>7</v>
      </c>
      <c r="L194" s="154">
        <v>8</v>
      </c>
      <c r="M194" s="154">
        <v>8</v>
      </c>
    </row>
    <row r="195" spans="1:14" x14ac:dyDescent="0.25">
      <c r="A195" s="25" t="s">
        <v>47</v>
      </c>
      <c r="B195" s="205">
        <v>16</v>
      </c>
      <c r="C195" s="205">
        <v>17</v>
      </c>
      <c r="D195" s="205">
        <v>18</v>
      </c>
      <c r="E195" s="205">
        <v>11.933999999999999</v>
      </c>
      <c r="F195" s="205">
        <v>15</v>
      </c>
      <c r="G195" s="205">
        <v>14</v>
      </c>
      <c r="H195" s="205">
        <v>19</v>
      </c>
      <c r="I195" s="205">
        <v>13</v>
      </c>
      <c r="J195" s="205">
        <v>21</v>
      </c>
      <c r="K195" s="205">
        <v>13</v>
      </c>
      <c r="L195" s="205">
        <v>16</v>
      </c>
      <c r="M195" s="205">
        <v>11</v>
      </c>
    </row>
    <row r="196" spans="1:14" x14ac:dyDescent="0.25">
      <c r="A196" s="27" t="s">
        <v>5</v>
      </c>
      <c r="B196" s="152">
        <v>365</v>
      </c>
      <c r="C196" s="152">
        <v>395</v>
      </c>
      <c r="D196" s="152">
        <v>395</v>
      </c>
      <c r="E196" s="152">
        <v>329</v>
      </c>
      <c r="F196" s="152">
        <v>404</v>
      </c>
      <c r="G196" s="152">
        <v>381</v>
      </c>
      <c r="H196" s="152">
        <v>324</v>
      </c>
      <c r="I196" s="152">
        <v>290</v>
      </c>
      <c r="J196" s="152">
        <v>374</v>
      </c>
      <c r="K196" s="152">
        <v>275</v>
      </c>
      <c r="L196" s="152">
        <v>415</v>
      </c>
      <c r="M196" s="152">
        <v>284</v>
      </c>
    </row>
    <row r="197" spans="1:14" x14ac:dyDescent="0.25">
      <c r="A197" s="27"/>
    </row>
    <row r="198" spans="1:14" ht="15.75" thickBot="1" x14ac:dyDescent="0.3">
      <c r="A198" s="3"/>
    </row>
    <row r="199" spans="1:14" ht="15.75" thickBot="1" x14ac:dyDescent="0.3">
      <c r="A199" s="26" t="s">
        <v>53</v>
      </c>
      <c r="B199" s="184">
        <v>40909</v>
      </c>
      <c r="C199" s="182">
        <v>40950</v>
      </c>
      <c r="D199" s="182">
        <v>40978</v>
      </c>
      <c r="E199" s="182">
        <v>41010</v>
      </c>
      <c r="F199" s="182">
        <v>41040</v>
      </c>
      <c r="G199" s="182">
        <v>41071</v>
      </c>
      <c r="H199" s="182">
        <v>41091</v>
      </c>
      <c r="I199" s="182">
        <v>41132</v>
      </c>
      <c r="J199" s="182">
        <v>41163</v>
      </c>
      <c r="K199" s="182">
        <v>41193</v>
      </c>
      <c r="L199" s="182">
        <v>41224</v>
      </c>
      <c r="M199" s="183">
        <v>41254</v>
      </c>
    </row>
    <row r="200" spans="1:14" x14ac:dyDescent="0.25">
      <c r="A200" s="3" t="s">
        <v>44</v>
      </c>
      <c r="B200" s="154">
        <v>1336</v>
      </c>
      <c r="C200" s="154">
        <v>1374</v>
      </c>
      <c r="D200" s="154">
        <v>1335</v>
      </c>
      <c r="E200" s="157">
        <v>969</v>
      </c>
      <c r="F200" s="154">
        <v>1224</v>
      </c>
      <c r="G200" s="157">
        <v>1128</v>
      </c>
      <c r="H200" s="157">
        <v>1051</v>
      </c>
      <c r="I200" s="157">
        <v>913</v>
      </c>
      <c r="J200" s="157">
        <v>980</v>
      </c>
      <c r="K200" s="157">
        <v>798</v>
      </c>
      <c r="L200" s="157">
        <v>795</v>
      </c>
      <c r="M200" s="154">
        <v>649</v>
      </c>
      <c r="N200" s="109"/>
    </row>
    <row r="201" spans="1:14" x14ac:dyDescent="0.25">
      <c r="A201" s="3" t="s">
        <v>45</v>
      </c>
      <c r="B201" s="154">
        <v>9492</v>
      </c>
      <c r="C201" s="154">
        <v>10545</v>
      </c>
      <c r="D201" s="154">
        <v>10464</v>
      </c>
      <c r="E201" s="154">
        <v>9095</v>
      </c>
      <c r="F201" s="154">
        <v>11308</v>
      </c>
      <c r="G201" s="154">
        <v>11348</v>
      </c>
      <c r="H201" s="154">
        <v>8841</v>
      </c>
      <c r="I201" s="154">
        <v>8850</v>
      </c>
      <c r="J201" s="154">
        <v>10330</v>
      </c>
      <c r="K201" s="154">
        <v>8556</v>
      </c>
      <c r="L201" s="154">
        <v>9670</v>
      </c>
      <c r="M201" s="154">
        <v>8482</v>
      </c>
    </row>
    <row r="202" spans="1:14" x14ac:dyDescent="0.25">
      <c r="A202" s="25" t="s">
        <v>46</v>
      </c>
      <c r="B202" s="154">
        <v>208</v>
      </c>
      <c r="C202" s="154">
        <v>225</v>
      </c>
      <c r="D202" s="154">
        <v>252</v>
      </c>
      <c r="E202" s="154">
        <v>219</v>
      </c>
      <c r="F202" s="154">
        <v>225</v>
      </c>
      <c r="G202" s="154">
        <v>271</v>
      </c>
      <c r="H202" s="154">
        <v>198</v>
      </c>
      <c r="I202" s="154">
        <v>185</v>
      </c>
      <c r="J202" s="154">
        <v>248</v>
      </c>
      <c r="K202" s="154">
        <v>188</v>
      </c>
      <c r="L202" s="154">
        <v>229</v>
      </c>
      <c r="M202" s="154">
        <v>214</v>
      </c>
    </row>
    <row r="203" spans="1:14" x14ac:dyDescent="0.25">
      <c r="A203" s="25" t="s">
        <v>47</v>
      </c>
      <c r="B203" s="205">
        <v>582</v>
      </c>
      <c r="C203" s="205">
        <v>624</v>
      </c>
      <c r="D203" s="205">
        <v>464</v>
      </c>
      <c r="E203" s="154">
        <v>412</v>
      </c>
      <c r="F203" s="205">
        <v>489</v>
      </c>
      <c r="G203" s="154">
        <v>400</v>
      </c>
      <c r="H203" s="154">
        <v>330</v>
      </c>
      <c r="I203" s="154">
        <v>373</v>
      </c>
      <c r="J203" s="154">
        <v>370</v>
      </c>
      <c r="K203" s="154">
        <v>335</v>
      </c>
      <c r="L203" s="154">
        <v>351</v>
      </c>
      <c r="M203" s="205">
        <v>300</v>
      </c>
    </row>
    <row r="204" spans="1:14" x14ac:dyDescent="0.25">
      <c r="A204" s="26" t="s">
        <v>13</v>
      </c>
      <c r="B204" s="152">
        <v>11619</v>
      </c>
      <c r="C204" s="152">
        <v>12768</v>
      </c>
      <c r="D204" s="152">
        <v>12516</v>
      </c>
      <c r="E204" s="152">
        <v>10694</v>
      </c>
      <c r="F204" s="152">
        <v>13245</v>
      </c>
      <c r="G204" s="152">
        <v>13147</v>
      </c>
      <c r="H204" s="152">
        <v>10421</v>
      </c>
      <c r="I204" s="152">
        <v>10320</v>
      </c>
      <c r="J204" s="152">
        <v>11928</v>
      </c>
      <c r="K204" s="152">
        <v>9878</v>
      </c>
      <c r="L204" s="152">
        <v>11045</v>
      </c>
      <c r="M204" s="152">
        <v>9645</v>
      </c>
    </row>
    <row r="206" spans="1:14" ht="14.25" customHeight="1" x14ac:dyDescent="0.25">
      <c r="A206" s="179">
        <v>2011</v>
      </c>
      <c r="B206" s="295" t="s">
        <v>671</v>
      </c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</row>
    <row r="207" spans="1:14" ht="15.75" thickBot="1" x14ac:dyDescent="0.3">
      <c r="A207" s="3"/>
    </row>
    <row r="208" spans="1:14" s="77" customFormat="1" ht="15.75" thickBot="1" x14ac:dyDescent="0.3">
      <c r="A208" s="26" t="s">
        <v>0</v>
      </c>
      <c r="B208" s="184">
        <v>40544</v>
      </c>
      <c r="C208" s="182">
        <v>40585</v>
      </c>
      <c r="D208" s="182">
        <v>40613</v>
      </c>
      <c r="E208" s="182">
        <v>40644</v>
      </c>
      <c r="F208" s="182">
        <v>40674</v>
      </c>
      <c r="G208" s="182">
        <v>40705</v>
      </c>
      <c r="H208" s="182">
        <v>40725</v>
      </c>
      <c r="I208" s="182">
        <v>40766</v>
      </c>
      <c r="J208" s="182">
        <v>40797</v>
      </c>
      <c r="K208" s="182">
        <v>40827</v>
      </c>
      <c r="L208" s="182">
        <v>40858</v>
      </c>
      <c r="M208" s="183">
        <v>40888</v>
      </c>
    </row>
    <row r="209" spans="1:13" x14ac:dyDescent="0.25">
      <c r="A209" s="3" t="s">
        <v>44</v>
      </c>
      <c r="B209" s="154">
        <v>806</v>
      </c>
      <c r="C209" s="154">
        <v>1218</v>
      </c>
      <c r="D209" s="154">
        <v>966</v>
      </c>
      <c r="E209" s="154">
        <v>880</v>
      </c>
      <c r="F209" s="154">
        <v>947</v>
      </c>
      <c r="G209" s="154">
        <v>1001</v>
      </c>
      <c r="H209" s="154">
        <v>938</v>
      </c>
      <c r="I209" s="154">
        <v>1417</v>
      </c>
      <c r="J209" s="154">
        <v>923</v>
      </c>
      <c r="K209" s="154">
        <v>784</v>
      </c>
      <c r="L209" s="154">
        <v>1038</v>
      </c>
      <c r="M209" s="154">
        <v>577</v>
      </c>
    </row>
    <row r="210" spans="1:13" x14ac:dyDescent="0.25">
      <c r="A210" s="3" t="s">
        <v>45</v>
      </c>
      <c r="B210" s="154">
        <v>4421</v>
      </c>
      <c r="C210" s="154">
        <v>6015</v>
      </c>
      <c r="D210" s="154">
        <v>5515</v>
      </c>
      <c r="E210" s="154">
        <v>4722</v>
      </c>
      <c r="F210" s="154">
        <v>5442</v>
      </c>
      <c r="G210" s="154">
        <v>5889</v>
      </c>
      <c r="H210" s="154">
        <v>5041</v>
      </c>
      <c r="I210" s="154">
        <v>6368</v>
      </c>
      <c r="J210" s="154">
        <v>4250</v>
      </c>
      <c r="K210" s="154">
        <v>3919</v>
      </c>
      <c r="L210" s="154">
        <v>4699</v>
      </c>
      <c r="M210" s="154">
        <v>2893</v>
      </c>
    </row>
    <row r="211" spans="1:13" x14ac:dyDescent="0.25">
      <c r="A211" s="25" t="s">
        <v>46</v>
      </c>
      <c r="B211" s="154">
        <v>85</v>
      </c>
      <c r="C211" s="154">
        <v>134</v>
      </c>
      <c r="D211" s="154">
        <v>130</v>
      </c>
      <c r="E211" s="154">
        <v>132</v>
      </c>
      <c r="F211" s="154">
        <v>105</v>
      </c>
      <c r="G211" s="154">
        <v>166</v>
      </c>
      <c r="H211" s="154">
        <v>141</v>
      </c>
      <c r="I211" s="154">
        <v>194</v>
      </c>
      <c r="J211" s="154">
        <v>122</v>
      </c>
      <c r="K211" s="154">
        <v>96</v>
      </c>
      <c r="L211" s="154">
        <v>113</v>
      </c>
      <c r="M211" s="154">
        <v>70</v>
      </c>
    </row>
    <row r="212" spans="1:13" x14ac:dyDescent="0.25">
      <c r="A212" s="25" t="s">
        <v>47</v>
      </c>
      <c r="B212" s="90" t="s">
        <v>547</v>
      </c>
      <c r="C212" s="90" t="s">
        <v>547</v>
      </c>
      <c r="D212" s="170" t="s">
        <v>547</v>
      </c>
      <c r="E212" s="90">
        <v>0</v>
      </c>
      <c r="F212" s="90" t="s">
        <v>547</v>
      </c>
      <c r="G212" s="90">
        <v>0</v>
      </c>
      <c r="H212" s="90">
        <v>0</v>
      </c>
      <c r="I212" s="90">
        <v>0</v>
      </c>
      <c r="J212" s="90">
        <v>4.8000000000000001E-2</v>
      </c>
      <c r="K212" s="90">
        <v>0</v>
      </c>
      <c r="L212" s="90">
        <v>4.8000000000000001E-2</v>
      </c>
      <c r="M212" s="90">
        <v>0</v>
      </c>
    </row>
    <row r="213" spans="1:13" x14ac:dyDescent="0.25">
      <c r="A213" s="26" t="s">
        <v>48</v>
      </c>
      <c r="B213" s="152">
        <v>5312</v>
      </c>
      <c r="C213" s="152">
        <v>7368029</v>
      </c>
      <c r="D213" s="152">
        <v>6611</v>
      </c>
      <c r="E213" s="152">
        <v>5734</v>
      </c>
      <c r="F213" s="152">
        <v>6494</v>
      </c>
      <c r="G213" s="152">
        <v>7056</v>
      </c>
      <c r="H213" s="152">
        <v>6121</v>
      </c>
      <c r="I213" s="152">
        <v>7979</v>
      </c>
      <c r="J213" s="152">
        <v>5296</v>
      </c>
      <c r="K213" s="152">
        <v>4799</v>
      </c>
      <c r="L213" s="152">
        <v>5850</v>
      </c>
      <c r="M213" s="152">
        <v>3539</v>
      </c>
    </row>
    <row r="214" spans="1:13" x14ac:dyDescent="0.25">
      <c r="A214" s="3"/>
      <c r="B214" s="77"/>
      <c r="C214" s="77"/>
      <c r="D214" s="77"/>
      <c r="M214" s="77"/>
    </row>
    <row r="215" spans="1:13" x14ac:dyDescent="0.25">
      <c r="A215" s="27" t="s">
        <v>1</v>
      </c>
      <c r="B215" s="77"/>
      <c r="C215" s="77"/>
      <c r="D215" s="77"/>
      <c r="M215" s="77"/>
    </row>
    <row r="216" spans="1:13" x14ac:dyDescent="0.25">
      <c r="A216" s="3" t="s">
        <v>44</v>
      </c>
      <c r="B216" s="154">
        <v>62</v>
      </c>
      <c r="C216" s="154">
        <v>69</v>
      </c>
      <c r="D216" s="154">
        <v>98</v>
      </c>
      <c r="E216" s="154">
        <v>66</v>
      </c>
      <c r="F216" s="154">
        <v>64</v>
      </c>
      <c r="G216" s="154">
        <v>90</v>
      </c>
      <c r="H216" s="154">
        <v>71</v>
      </c>
      <c r="I216" s="154">
        <v>96</v>
      </c>
      <c r="J216" s="154">
        <v>102</v>
      </c>
      <c r="K216" s="154">
        <v>76</v>
      </c>
      <c r="L216" s="154">
        <v>58</v>
      </c>
      <c r="M216" s="154">
        <v>70</v>
      </c>
    </row>
    <row r="217" spans="1:13" x14ac:dyDescent="0.25">
      <c r="A217" s="3" t="s">
        <v>45</v>
      </c>
      <c r="B217" s="154">
        <v>2480</v>
      </c>
      <c r="C217" s="154">
        <v>2476</v>
      </c>
      <c r="D217" s="154">
        <v>3391</v>
      </c>
      <c r="E217" s="154">
        <v>2148</v>
      </c>
      <c r="F217" s="154">
        <v>2665</v>
      </c>
      <c r="G217" s="154">
        <v>3402</v>
      </c>
      <c r="H217" s="154">
        <v>2805</v>
      </c>
      <c r="I217" s="154">
        <v>4608</v>
      </c>
      <c r="J217" s="154">
        <v>4273</v>
      </c>
      <c r="K217" s="154">
        <v>3345</v>
      </c>
      <c r="L217" s="154">
        <v>3119</v>
      </c>
      <c r="M217" s="154">
        <v>2731</v>
      </c>
    </row>
    <row r="218" spans="1:13" x14ac:dyDescent="0.25">
      <c r="A218" s="25" t="s">
        <v>46</v>
      </c>
      <c r="B218" s="154">
        <v>11</v>
      </c>
      <c r="C218" s="154">
        <v>8</v>
      </c>
      <c r="D218" s="154">
        <v>15</v>
      </c>
      <c r="E218" s="154">
        <v>10</v>
      </c>
      <c r="F218" s="154">
        <v>7</v>
      </c>
      <c r="G218" s="154">
        <v>13</v>
      </c>
      <c r="H218" s="154">
        <v>7</v>
      </c>
      <c r="I218" s="154">
        <v>21</v>
      </c>
      <c r="J218" s="154">
        <v>17</v>
      </c>
      <c r="K218" s="154">
        <v>18</v>
      </c>
      <c r="L218" s="154">
        <v>13</v>
      </c>
      <c r="M218" s="154">
        <v>10</v>
      </c>
    </row>
    <row r="219" spans="1:13" x14ac:dyDescent="0.25">
      <c r="A219" s="25" t="s">
        <v>47</v>
      </c>
      <c r="B219" s="90" t="s">
        <v>547</v>
      </c>
      <c r="C219" s="90" t="s">
        <v>547</v>
      </c>
      <c r="D219" s="90" t="s">
        <v>547</v>
      </c>
      <c r="E219" s="90">
        <v>0</v>
      </c>
      <c r="F219" s="90" t="s">
        <v>547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1.6E-2</v>
      </c>
      <c r="M219" s="90">
        <v>0</v>
      </c>
    </row>
    <row r="220" spans="1:13" x14ac:dyDescent="0.25">
      <c r="A220" s="26" t="s">
        <v>49</v>
      </c>
      <c r="B220" s="152">
        <v>2553</v>
      </c>
      <c r="C220" s="152">
        <v>2554</v>
      </c>
      <c r="D220" s="152">
        <v>3504</v>
      </c>
      <c r="E220" s="152">
        <v>2224</v>
      </c>
      <c r="F220" s="152">
        <v>2735</v>
      </c>
      <c r="G220" s="152">
        <v>3504</v>
      </c>
      <c r="H220" s="152">
        <v>2883</v>
      </c>
      <c r="I220" s="152">
        <v>4726</v>
      </c>
      <c r="J220" s="152">
        <v>4392</v>
      </c>
      <c r="K220" s="152">
        <v>3439</v>
      </c>
      <c r="L220" s="152">
        <v>3190</v>
      </c>
      <c r="M220" s="152">
        <v>2811</v>
      </c>
    </row>
    <row r="221" spans="1:13" ht="7.5" customHeight="1" x14ac:dyDescent="0.25">
      <c r="A221" s="2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x14ac:dyDescent="0.25">
      <c r="A222" s="26" t="s">
        <v>50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x14ac:dyDescent="0.25">
      <c r="A223" s="3" t="s">
        <v>44</v>
      </c>
      <c r="B223" s="154">
        <v>90</v>
      </c>
      <c r="C223" s="154">
        <v>95</v>
      </c>
      <c r="D223" s="154">
        <v>85</v>
      </c>
      <c r="E223" s="154">
        <v>81</v>
      </c>
      <c r="F223" s="154">
        <v>92</v>
      </c>
      <c r="G223" s="154">
        <v>71</v>
      </c>
      <c r="H223" s="154">
        <v>59</v>
      </c>
      <c r="I223" s="154">
        <v>78</v>
      </c>
      <c r="J223" s="154">
        <v>68</v>
      </c>
      <c r="K223" s="154">
        <v>82</v>
      </c>
      <c r="L223" s="154">
        <v>75</v>
      </c>
      <c r="M223" s="154">
        <v>58</v>
      </c>
    </row>
    <row r="224" spans="1:13" x14ac:dyDescent="0.25">
      <c r="A224" s="3" t="s">
        <v>45</v>
      </c>
      <c r="B224" s="154">
        <v>1450</v>
      </c>
      <c r="C224" s="154">
        <v>1486</v>
      </c>
      <c r="D224" s="154">
        <v>1209</v>
      </c>
      <c r="E224" s="154">
        <v>1144</v>
      </c>
      <c r="F224" s="154">
        <v>1285</v>
      </c>
      <c r="G224" s="154">
        <v>1246</v>
      </c>
      <c r="H224" s="154">
        <v>1035</v>
      </c>
      <c r="I224" s="154">
        <v>1289</v>
      </c>
      <c r="J224" s="154">
        <v>1190</v>
      </c>
      <c r="K224" s="154">
        <v>1295</v>
      </c>
      <c r="L224" s="154">
        <v>1187</v>
      </c>
      <c r="M224" s="154">
        <v>959</v>
      </c>
    </row>
    <row r="225" spans="1:13" x14ac:dyDescent="0.25">
      <c r="A225" s="25" t="s">
        <v>46</v>
      </c>
      <c r="B225" s="154">
        <v>32</v>
      </c>
      <c r="C225" s="154">
        <v>42</v>
      </c>
      <c r="D225" s="154">
        <v>24</v>
      </c>
      <c r="E225" s="154">
        <v>28</v>
      </c>
      <c r="F225" s="154">
        <v>29</v>
      </c>
      <c r="G225" s="154">
        <v>32</v>
      </c>
      <c r="H225" s="154">
        <v>26</v>
      </c>
      <c r="I225" s="154">
        <v>29</v>
      </c>
      <c r="J225" s="154">
        <v>27</v>
      </c>
      <c r="K225" s="154">
        <v>29</v>
      </c>
      <c r="L225" s="154">
        <v>29</v>
      </c>
      <c r="M225" s="154">
        <v>24</v>
      </c>
    </row>
    <row r="226" spans="1:13" x14ac:dyDescent="0.25">
      <c r="A226" s="25" t="s">
        <v>47</v>
      </c>
      <c r="B226" s="155">
        <v>438</v>
      </c>
      <c r="C226" s="155">
        <v>527</v>
      </c>
      <c r="D226" s="155">
        <v>476</v>
      </c>
      <c r="E226" s="155">
        <v>426</v>
      </c>
      <c r="F226" s="155">
        <v>420</v>
      </c>
      <c r="G226" s="155">
        <v>413</v>
      </c>
      <c r="H226" s="155">
        <v>328</v>
      </c>
      <c r="I226" s="155">
        <v>451</v>
      </c>
      <c r="J226" s="155">
        <v>403</v>
      </c>
      <c r="K226" s="155">
        <v>470</v>
      </c>
      <c r="L226" s="155">
        <v>529</v>
      </c>
      <c r="M226" s="155">
        <v>375</v>
      </c>
    </row>
    <row r="227" spans="1:13" x14ac:dyDescent="0.25">
      <c r="A227" s="27" t="s">
        <v>4</v>
      </c>
      <c r="B227" s="152">
        <v>2011</v>
      </c>
      <c r="C227" s="152">
        <v>2150</v>
      </c>
      <c r="D227" s="152">
        <v>1794</v>
      </c>
      <c r="E227" s="152">
        <v>1679</v>
      </c>
      <c r="F227" s="152">
        <v>1826</v>
      </c>
      <c r="G227" s="152">
        <v>1761</v>
      </c>
      <c r="H227" s="152">
        <v>1447</v>
      </c>
      <c r="I227" s="152">
        <v>1848</v>
      </c>
      <c r="J227" s="152">
        <v>1688</v>
      </c>
      <c r="K227" s="152">
        <v>1876</v>
      </c>
      <c r="L227" s="152">
        <v>1821</v>
      </c>
      <c r="M227" s="152">
        <v>1416</v>
      </c>
    </row>
    <row r="228" spans="1:13" x14ac:dyDescent="0.25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 x14ac:dyDescent="0.25">
      <c r="A229" s="27" t="s">
        <v>2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 x14ac:dyDescent="0.25">
      <c r="A230" s="3" t="s">
        <v>44</v>
      </c>
      <c r="B230" s="154">
        <v>13</v>
      </c>
      <c r="C230" s="154">
        <v>12</v>
      </c>
      <c r="D230" s="154">
        <v>14</v>
      </c>
      <c r="E230" s="154">
        <v>10</v>
      </c>
      <c r="F230" s="154">
        <v>11</v>
      </c>
      <c r="G230" s="154">
        <v>13</v>
      </c>
      <c r="H230" s="154">
        <v>9</v>
      </c>
      <c r="I230" s="154">
        <v>13</v>
      </c>
      <c r="J230" s="154">
        <v>19</v>
      </c>
      <c r="K230" s="154">
        <v>11</v>
      </c>
      <c r="L230" s="154">
        <v>14</v>
      </c>
      <c r="M230" s="154">
        <v>11</v>
      </c>
    </row>
    <row r="231" spans="1:13" x14ac:dyDescent="0.25">
      <c r="A231" s="3" t="s">
        <v>45</v>
      </c>
      <c r="B231" s="154">
        <v>908</v>
      </c>
      <c r="C231" s="154">
        <v>898</v>
      </c>
      <c r="D231" s="154">
        <v>954</v>
      </c>
      <c r="E231" s="154">
        <v>766</v>
      </c>
      <c r="F231" s="154">
        <v>935</v>
      </c>
      <c r="G231" s="154">
        <v>930</v>
      </c>
      <c r="H231" s="154">
        <v>856</v>
      </c>
      <c r="I231" s="154">
        <v>949</v>
      </c>
      <c r="J231" s="154">
        <v>1020</v>
      </c>
      <c r="K231" s="154">
        <v>882</v>
      </c>
      <c r="L231" s="154">
        <v>770</v>
      </c>
      <c r="M231" s="154">
        <v>666</v>
      </c>
    </row>
    <row r="232" spans="1:13" x14ac:dyDescent="0.25">
      <c r="A232" s="25" t="s">
        <v>46</v>
      </c>
      <c r="B232" s="154">
        <v>17</v>
      </c>
      <c r="C232" s="154">
        <v>22</v>
      </c>
      <c r="D232" s="154">
        <v>33</v>
      </c>
      <c r="E232" s="154">
        <v>19</v>
      </c>
      <c r="F232" s="154">
        <v>25</v>
      </c>
      <c r="G232" s="154">
        <v>33</v>
      </c>
      <c r="H232" s="154">
        <v>19</v>
      </c>
      <c r="I232" s="154">
        <v>27</v>
      </c>
      <c r="J232" s="154">
        <v>42</v>
      </c>
      <c r="K232" s="154">
        <v>33</v>
      </c>
      <c r="L232" s="154">
        <v>27</v>
      </c>
      <c r="M232" s="154">
        <v>45</v>
      </c>
    </row>
    <row r="233" spans="1:13" x14ac:dyDescent="0.25">
      <c r="A233" s="25" t="s">
        <v>47</v>
      </c>
      <c r="B233" s="155">
        <v>1</v>
      </c>
      <c r="C233" s="155">
        <v>1</v>
      </c>
      <c r="D233" s="155">
        <v>1.413</v>
      </c>
      <c r="E233" s="155">
        <v>1.605</v>
      </c>
      <c r="F233" s="155">
        <v>1</v>
      </c>
      <c r="G233" s="155">
        <v>1.8120000000000001</v>
      </c>
      <c r="H233" s="155">
        <v>1</v>
      </c>
      <c r="I233" s="155">
        <v>2.093</v>
      </c>
      <c r="J233" s="155">
        <v>1.377</v>
      </c>
      <c r="K233" s="155">
        <v>0.59499999999999997</v>
      </c>
      <c r="L233" s="155">
        <v>0.623</v>
      </c>
      <c r="M233" s="155">
        <v>1</v>
      </c>
    </row>
    <row r="234" spans="1:13" x14ac:dyDescent="0.25">
      <c r="A234" s="26" t="s">
        <v>51</v>
      </c>
      <c r="B234" s="152">
        <v>939</v>
      </c>
      <c r="C234" s="152">
        <v>933</v>
      </c>
      <c r="D234" s="152">
        <v>1003</v>
      </c>
      <c r="E234" s="152">
        <v>796</v>
      </c>
      <c r="F234" s="152">
        <v>972</v>
      </c>
      <c r="G234" s="152">
        <v>977</v>
      </c>
      <c r="H234" s="152">
        <v>885</v>
      </c>
      <c r="I234" s="152">
        <v>991</v>
      </c>
      <c r="J234" s="152">
        <v>1083</v>
      </c>
      <c r="K234" s="152">
        <v>926</v>
      </c>
      <c r="L234" s="152">
        <v>811</v>
      </c>
      <c r="M234" s="152">
        <v>724</v>
      </c>
    </row>
    <row r="235" spans="1:13" x14ac:dyDescent="0.25">
      <c r="A235" s="2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x14ac:dyDescent="0.25">
      <c r="A236" s="26" t="s">
        <v>3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x14ac:dyDescent="0.25">
      <c r="A237" s="3" t="s">
        <v>44</v>
      </c>
      <c r="B237" s="154">
        <v>260</v>
      </c>
      <c r="C237" s="154">
        <v>287</v>
      </c>
      <c r="D237" s="154">
        <v>258</v>
      </c>
      <c r="E237" s="154">
        <v>272</v>
      </c>
      <c r="F237" s="154">
        <v>228</v>
      </c>
      <c r="G237" s="154">
        <v>272</v>
      </c>
      <c r="H237" s="154">
        <v>231</v>
      </c>
      <c r="I237" s="154">
        <v>244</v>
      </c>
      <c r="J237" s="154">
        <v>272</v>
      </c>
      <c r="K237" s="154">
        <v>230</v>
      </c>
      <c r="L237" s="154">
        <v>213</v>
      </c>
      <c r="M237" s="154">
        <v>160</v>
      </c>
    </row>
    <row r="238" spans="1:13" x14ac:dyDescent="0.25">
      <c r="A238" s="3" t="s">
        <v>45</v>
      </c>
      <c r="B238" s="154">
        <v>763</v>
      </c>
      <c r="C238" s="154">
        <v>978</v>
      </c>
      <c r="D238" s="154">
        <v>821</v>
      </c>
      <c r="E238" s="154">
        <v>969</v>
      </c>
      <c r="F238" s="154">
        <v>714</v>
      </c>
      <c r="G238" s="154">
        <v>908</v>
      </c>
      <c r="H238" s="154">
        <v>703</v>
      </c>
      <c r="I238" s="154">
        <v>756</v>
      </c>
      <c r="J238" s="154">
        <v>808</v>
      </c>
      <c r="K238" s="154">
        <v>810</v>
      </c>
      <c r="L238" s="154">
        <v>859</v>
      </c>
      <c r="M238" s="154">
        <v>637</v>
      </c>
    </row>
    <row r="239" spans="1:13" x14ac:dyDescent="0.25">
      <c r="A239" s="25" t="s">
        <v>46</v>
      </c>
      <c r="B239" s="154">
        <v>27</v>
      </c>
      <c r="C239" s="154">
        <v>41</v>
      </c>
      <c r="D239" s="154">
        <v>24</v>
      </c>
      <c r="E239" s="154">
        <v>39</v>
      </c>
      <c r="F239" s="154">
        <v>21</v>
      </c>
      <c r="G239" s="154">
        <v>42</v>
      </c>
      <c r="H239" s="154">
        <v>17</v>
      </c>
      <c r="I239" s="154">
        <v>25</v>
      </c>
      <c r="J239" s="154">
        <v>21</v>
      </c>
      <c r="K239" s="154">
        <v>30</v>
      </c>
      <c r="L239" s="154">
        <v>34</v>
      </c>
      <c r="M239" s="154">
        <v>20</v>
      </c>
    </row>
    <row r="240" spans="1:13" x14ac:dyDescent="0.25">
      <c r="A240" s="25" t="s">
        <v>47</v>
      </c>
      <c r="B240" s="155">
        <v>5</v>
      </c>
      <c r="C240" s="155">
        <v>9</v>
      </c>
      <c r="D240" s="155">
        <v>4</v>
      </c>
      <c r="E240" s="155">
        <v>4.625</v>
      </c>
      <c r="F240" s="155">
        <v>4</v>
      </c>
      <c r="G240" s="155">
        <v>5.26</v>
      </c>
      <c r="H240" s="155">
        <v>4</v>
      </c>
      <c r="I240" s="155">
        <v>4.9610000000000003</v>
      </c>
      <c r="J240" s="155">
        <v>6</v>
      </c>
      <c r="K240" s="155">
        <v>8.5090000000000003</v>
      </c>
      <c r="L240" s="155">
        <v>6</v>
      </c>
      <c r="M240" s="155">
        <v>4</v>
      </c>
    </row>
    <row r="241" spans="1:13" x14ac:dyDescent="0.25">
      <c r="A241" s="26" t="s">
        <v>670</v>
      </c>
      <c r="B241" s="152">
        <v>1056</v>
      </c>
      <c r="C241" s="152">
        <v>1315</v>
      </c>
      <c r="D241" s="152">
        <v>1108</v>
      </c>
      <c r="E241" s="152">
        <v>1284</v>
      </c>
      <c r="F241" s="152">
        <v>967</v>
      </c>
      <c r="G241" s="152">
        <v>1228</v>
      </c>
      <c r="H241" s="152">
        <v>955</v>
      </c>
      <c r="I241" s="152">
        <v>1030</v>
      </c>
      <c r="J241" s="152">
        <v>1107</v>
      </c>
      <c r="K241" s="152">
        <v>1078</v>
      </c>
      <c r="L241" s="152">
        <v>1112</v>
      </c>
      <c r="M241" s="152">
        <v>821</v>
      </c>
    </row>
    <row r="242" spans="1:13" x14ac:dyDescent="0.25">
      <c r="A242" s="2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 x14ac:dyDescent="0.25">
      <c r="A243" s="26" t="s">
        <v>52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 x14ac:dyDescent="0.25">
      <c r="A244" s="3" t="s">
        <v>44</v>
      </c>
      <c r="B244" s="154">
        <v>31</v>
      </c>
      <c r="C244" s="154">
        <v>27</v>
      </c>
      <c r="D244" s="154">
        <v>25</v>
      </c>
      <c r="E244" s="154">
        <v>27</v>
      </c>
      <c r="F244" s="154">
        <v>27</v>
      </c>
      <c r="G244" s="154">
        <v>20</v>
      </c>
      <c r="H244" s="154">
        <v>23</v>
      </c>
      <c r="I244" s="154">
        <v>37</v>
      </c>
      <c r="J244" s="154">
        <v>29</v>
      </c>
      <c r="K244" s="154">
        <v>20</v>
      </c>
      <c r="L244" s="154">
        <v>25</v>
      </c>
      <c r="M244" s="154">
        <v>17</v>
      </c>
    </row>
    <row r="245" spans="1:13" x14ac:dyDescent="0.25">
      <c r="A245" s="3" t="s">
        <v>45</v>
      </c>
      <c r="B245" s="154">
        <v>358</v>
      </c>
      <c r="C245" s="154">
        <v>306</v>
      </c>
      <c r="D245" s="154">
        <v>322</v>
      </c>
      <c r="E245" s="154">
        <v>377</v>
      </c>
      <c r="F245" s="154">
        <v>414</v>
      </c>
      <c r="G245" s="154">
        <v>288</v>
      </c>
      <c r="H245" s="154">
        <v>328</v>
      </c>
      <c r="I245" s="154">
        <v>449</v>
      </c>
      <c r="J245" s="154">
        <v>391</v>
      </c>
      <c r="K245" s="154">
        <v>263</v>
      </c>
      <c r="L245" s="154">
        <v>326</v>
      </c>
      <c r="M245" s="154">
        <v>231</v>
      </c>
    </row>
    <row r="246" spans="1:13" x14ac:dyDescent="0.25">
      <c r="A246" s="25" t="s">
        <v>46</v>
      </c>
      <c r="B246" s="154">
        <v>10</v>
      </c>
      <c r="C246" s="154">
        <v>7</v>
      </c>
      <c r="D246" s="154">
        <v>8</v>
      </c>
      <c r="E246" s="154">
        <v>9</v>
      </c>
      <c r="F246" s="154">
        <v>8</v>
      </c>
      <c r="G246" s="154">
        <v>7</v>
      </c>
      <c r="H246" s="154">
        <v>9</v>
      </c>
      <c r="I246" s="154">
        <v>11</v>
      </c>
      <c r="J246" s="154">
        <v>10</v>
      </c>
      <c r="K246" s="154">
        <v>6</v>
      </c>
      <c r="L246" s="154">
        <v>9</v>
      </c>
      <c r="M246" s="154">
        <v>6</v>
      </c>
    </row>
    <row r="247" spans="1:13" x14ac:dyDescent="0.25">
      <c r="A247" s="25" t="s">
        <v>47</v>
      </c>
      <c r="B247" s="155">
        <v>13</v>
      </c>
      <c r="C247" s="155">
        <v>12</v>
      </c>
      <c r="D247" s="155">
        <v>11</v>
      </c>
      <c r="E247" s="155">
        <v>11</v>
      </c>
      <c r="F247" s="155">
        <v>13</v>
      </c>
      <c r="G247" s="155">
        <v>12</v>
      </c>
      <c r="H247" s="155">
        <v>18</v>
      </c>
      <c r="I247" s="155">
        <v>26</v>
      </c>
      <c r="J247" s="155">
        <v>23</v>
      </c>
      <c r="K247" s="155">
        <v>13</v>
      </c>
      <c r="L247" s="155">
        <v>14</v>
      </c>
      <c r="M247" s="155">
        <v>14</v>
      </c>
    </row>
    <row r="248" spans="1:13" x14ac:dyDescent="0.25">
      <c r="A248" s="27" t="s">
        <v>5</v>
      </c>
      <c r="B248" s="152">
        <v>412</v>
      </c>
      <c r="C248" s="152">
        <v>352</v>
      </c>
      <c r="D248" s="152">
        <v>366</v>
      </c>
      <c r="E248" s="152">
        <v>424</v>
      </c>
      <c r="F248" s="152">
        <v>463</v>
      </c>
      <c r="G248" s="152">
        <v>326</v>
      </c>
      <c r="H248" s="152">
        <v>377</v>
      </c>
      <c r="I248" s="152">
        <v>522</v>
      </c>
      <c r="J248" s="152">
        <v>453</v>
      </c>
      <c r="K248" s="152">
        <v>303</v>
      </c>
      <c r="L248" s="152">
        <v>373</v>
      </c>
      <c r="M248" s="152">
        <v>268</v>
      </c>
    </row>
    <row r="249" spans="1:13" x14ac:dyDescent="0.25">
      <c r="A249" s="27"/>
    </row>
    <row r="250" spans="1:13" ht="15.75" thickBot="1" x14ac:dyDescent="0.3">
      <c r="A250" s="3"/>
    </row>
    <row r="251" spans="1:13" ht="15.75" thickBot="1" x14ac:dyDescent="0.3">
      <c r="A251" s="26" t="s">
        <v>53</v>
      </c>
      <c r="B251" s="184">
        <v>40544</v>
      </c>
      <c r="C251" s="182">
        <v>40585</v>
      </c>
      <c r="D251" s="182">
        <v>40612</v>
      </c>
      <c r="E251" s="182">
        <v>40644</v>
      </c>
      <c r="F251" s="182">
        <v>40674</v>
      </c>
      <c r="G251" s="182">
        <v>40705</v>
      </c>
      <c r="H251" s="182">
        <v>40725</v>
      </c>
      <c r="I251" s="182">
        <v>40766</v>
      </c>
      <c r="J251" s="182">
        <v>40797</v>
      </c>
      <c r="K251" s="182">
        <v>40827</v>
      </c>
      <c r="L251" s="182">
        <v>40858</v>
      </c>
      <c r="M251" s="183">
        <v>40888</v>
      </c>
    </row>
    <row r="252" spans="1:13" x14ac:dyDescent="0.25">
      <c r="A252" s="3" t="s">
        <v>44</v>
      </c>
      <c r="B252" s="154">
        <v>1263</v>
      </c>
      <c r="C252" s="154">
        <v>1709</v>
      </c>
      <c r="D252" s="154">
        <v>1445</v>
      </c>
      <c r="E252" s="157">
        <v>1337</v>
      </c>
      <c r="F252" s="154">
        <v>1369</v>
      </c>
      <c r="G252" s="157">
        <v>1466</v>
      </c>
      <c r="H252" s="157">
        <v>1332</v>
      </c>
      <c r="I252" s="157">
        <v>1884</v>
      </c>
      <c r="J252" s="157">
        <v>1413</v>
      </c>
      <c r="K252" s="157">
        <v>1203</v>
      </c>
      <c r="L252" s="157">
        <v>1422</v>
      </c>
      <c r="M252" s="154">
        <v>894</v>
      </c>
    </row>
    <row r="253" spans="1:13" x14ac:dyDescent="0.25">
      <c r="A253" s="3" t="s">
        <v>45</v>
      </c>
      <c r="B253" s="154">
        <v>10379</v>
      </c>
      <c r="C253" s="154">
        <v>12160</v>
      </c>
      <c r="D253" s="154">
        <v>12212</v>
      </c>
      <c r="E253" s="154">
        <v>10125</v>
      </c>
      <c r="F253" s="154">
        <v>11455</v>
      </c>
      <c r="G253" s="154">
        <v>12661</v>
      </c>
      <c r="H253" s="154">
        <v>10768</v>
      </c>
      <c r="I253" s="154">
        <v>14420</v>
      </c>
      <c r="J253" s="154">
        <v>11932</v>
      </c>
      <c r="K253" s="154">
        <v>10514</v>
      </c>
      <c r="L253" s="154">
        <v>10961</v>
      </c>
      <c r="M253" s="154">
        <v>8117</v>
      </c>
    </row>
    <row r="254" spans="1:13" x14ac:dyDescent="0.25">
      <c r="A254" s="25" t="s">
        <v>46</v>
      </c>
      <c r="B254" s="154">
        <v>182</v>
      </c>
      <c r="C254" s="154">
        <v>254</v>
      </c>
      <c r="D254" s="154">
        <v>234</v>
      </c>
      <c r="E254" s="154">
        <v>237</v>
      </c>
      <c r="F254" s="154">
        <v>194</v>
      </c>
      <c r="G254" s="154">
        <v>294</v>
      </c>
      <c r="H254" s="154">
        <v>219</v>
      </c>
      <c r="I254" s="154">
        <v>306</v>
      </c>
      <c r="J254" s="154">
        <v>239</v>
      </c>
      <c r="K254" s="154">
        <v>212</v>
      </c>
      <c r="L254" s="154">
        <v>224</v>
      </c>
      <c r="M254" s="154">
        <v>175</v>
      </c>
    </row>
    <row r="255" spans="1:13" x14ac:dyDescent="0.25">
      <c r="A255" s="25" t="s">
        <v>47</v>
      </c>
      <c r="B255" s="155">
        <v>457</v>
      </c>
      <c r="C255" s="155">
        <v>548</v>
      </c>
      <c r="D255" s="155">
        <v>493</v>
      </c>
      <c r="E255" s="154">
        <v>444</v>
      </c>
      <c r="F255" s="155">
        <v>440</v>
      </c>
      <c r="G255" s="154">
        <v>432</v>
      </c>
      <c r="H255" s="154">
        <v>350</v>
      </c>
      <c r="I255" s="154">
        <v>484</v>
      </c>
      <c r="J255" s="154">
        <v>433</v>
      </c>
      <c r="K255" s="154">
        <v>492</v>
      </c>
      <c r="L255" s="154">
        <v>549</v>
      </c>
      <c r="M255" s="155">
        <v>394</v>
      </c>
    </row>
    <row r="256" spans="1:13" x14ac:dyDescent="0.25">
      <c r="A256" s="26" t="s">
        <v>13</v>
      </c>
      <c r="B256" s="152">
        <v>12282</v>
      </c>
      <c r="C256" s="152">
        <v>14672</v>
      </c>
      <c r="D256" s="152">
        <v>14385</v>
      </c>
      <c r="E256" s="152">
        <v>12143</v>
      </c>
      <c r="F256" s="152">
        <v>13458</v>
      </c>
      <c r="G256" s="152">
        <v>14853</v>
      </c>
      <c r="H256" s="152">
        <v>12668</v>
      </c>
      <c r="I256" s="152">
        <v>17095</v>
      </c>
      <c r="J256" s="152">
        <v>14018</v>
      </c>
      <c r="K256" s="152">
        <v>12421</v>
      </c>
      <c r="L256" s="152">
        <v>13156</v>
      </c>
      <c r="M256" s="152">
        <v>9580</v>
      </c>
    </row>
    <row r="257" spans="1:22" ht="15.75" thickBot="1" x14ac:dyDescent="0.3">
      <c r="A257" s="26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80"/>
      <c r="O257" s="180"/>
      <c r="P257" s="180"/>
      <c r="Q257" s="180"/>
      <c r="R257" s="180"/>
      <c r="S257" s="180"/>
      <c r="T257" s="180"/>
      <c r="U257" s="180"/>
      <c r="V257" s="180"/>
    </row>
    <row r="258" spans="1:22" ht="15.75" thickBot="1" x14ac:dyDescent="0.3">
      <c r="A258" s="196" t="s">
        <v>713</v>
      </c>
      <c r="B258" s="184">
        <v>40179</v>
      </c>
      <c r="C258" s="182">
        <v>40219</v>
      </c>
      <c r="D258" s="182">
        <v>40238</v>
      </c>
      <c r="E258" s="182">
        <v>40278</v>
      </c>
      <c r="F258" s="182">
        <v>40308</v>
      </c>
      <c r="G258" s="182">
        <v>40339</v>
      </c>
      <c r="H258" s="182">
        <v>40369</v>
      </c>
      <c r="I258" s="182">
        <v>40400</v>
      </c>
      <c r="J258" s="182">
        <v>40431</v>
      </c>
      <c r="K258" s="182">
        <v>40452</v>
      </c>
      <c r="L258" s="182">
        <v>40483</v>
      </c>
      <c r="M258" s="183">
        <v>40513</v>
      </c>
      <c r="S258" s="109"/>
    </row>
    <row r="259" spans="1:22" x14ac:dyDescent="0.25">
      <c r="A259" s="26" t="s">
        <v>0</v>
      </c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</row>
    <row r="260" spans="1:22" x14ac:dyDescent="0.25">
      <c r="A260" s="3" t="s">
        <v>44</v>
      </c>
      <c r="B260" s="154">
        <v>878</v>
      </c>
      <c r="C260" s="154">
        <v>915</v>
      </c>
      <c r="D260" s="154">
        <v>883</v>
      </c>
      <c r="E260" s="154">
        <v>1015</v>
      </c>
      <c r="F260" s="154">
        <v>1472</v>
      </c>
      <c r="G260" s="154">
        <v>807</v>
      </c>
      <c r="H260" s="154">
        <v>804</v>
      </c>
      <c r="I260" s="154">
        <v>976</v>
      </c>
      <c r="J260" s="154">
        <v>910</v>
      </c>
      <c r="K260" s="154">
        <v>869</v>
      </c>
      <c r="L260" s="154">
        <v>1194</v>
      </c>
      <c r="M260" s="154">
        <v>823</v>
      </c>
    </row>
    <row r="261" spans="1:22" x14ac:dyDescent="0.25">
      <c r="A261" s="3" t="s">
        <v>45</v>
      </c>
      <c r="B261" s="154">
        <v>3810</v>
      </c>
      <c r="C261" s="154">
        <v>4665</v>
      </c>
      <c r="D261" s="154">
        <v>3983</v>
      </c>
      <c r="E261" s="154">
        <v>4500</v>
      </c>
      <c r="F261" s="154">
        <v>6488</v>
      </c>
      <c r="G261" s="154">
        <v>3806</v>
      </c>
      <c r="H261" s="154">
        <v>3609</v>
      </c>
      <c r="I261" s="154">
        <v>4344</v>
      </c>
      <c r="J261" s="154">
        <v>4127</v>
      </c>
      <c r="K261" s="154">
        <v>3742</v>
      </c>
      <c r="L261" s="154">
        <v>5625</v>
      </c>
      <c r="M261" s="154">
        <v>4110</v>
      </c>
    </row>
    <row r="262" spans="1:22" x14ac:dyDescent="0.25">
      <c r="A262" s="25" t="s">
        <v>46</v>
      </c>
      <c r="B262" s="154">
        <v>73</v>
      </c>
      <c r="C262" s="154">
        <v>91</v>
      </c>
      <c r="D262" s="154">
        <v>95</v>
      </c>
      <c r="E262" s="154">
        <v>90</v>
      </c>
      <c r="F262" s="154">
        <v>145</v>
      </c>
      <c r="G262" s="154">
        <v>84</v>
      </c>
      <c r="H262" s="154">
        <v>72</v>
      </c>
      <c r="I262" s="154">
        <v>107</v>
      </c>
      <c r="J262" s="154">
        <v>94</v>
      </c>
      <c r="K262" s="154">
        <v>110</v>
      </c>
      <c r="L262" s="154">
        <v>152</v>
      </c>
      <c r="M262" s="154">
        <v>98</v>
      </c>
    </row>
    <row r="263" spans="1:22" x14ac:dyDescent="0.25">
      <c r="A263" s="25" t="s">
        <v>47</v>
      </c>
      <c r="B263" s="90"/>
      <c r="C263" s="90"/>
      <c r="D263" s="90"/>
      <c r="E263" s="90"/>
      <c r="F263" s="90"/>
      <c r="G263" s="90"/>
      <c r="H263" s="90"/>
      <c r="I263" s="90"/>
      <c r="J263" s="90"/>
      <c r="K263" s="90">
        <v>0</v>
      </c>
      <c r="L263" s="90">
        <v>0</v>
      </c>
      <c r="M263" s="90">
        <v>0</v>
      </c>
    </row>
    <row r="264" spans="1:22" x14ac:dyDescent="0.25">
      <c r="A264" s="26" t="s">
        <v>48</v>
      </c>
      <c r="B264" s="152">
        <v>4761</v>
      </c>
      <c r="C264" s="152">
        <v>5671</v>
      </c>
      <c r="D264" s="152">
        <v>4961</v>
      </c>
      <c r="E264" s="152">
        <v>5605</v>
      </c>
      <c r="F264" s="152">
        <v>8105</v>
      </c>
      <c r="G264" s="152">
        <v>4697</v>
      </c>
      <c r="H264" s="152">
        <v>4484</v>
      </c>
      <c r="I264" s="152">
        <v>5427</v>
      </c>
      <c r="J264" s="152">
        <v>5130</v>
      </c>
      <c r="K264" s="152">
        <v>4722</v>
      </c>
      <c r="L264" s="152">
        <v>6971</v>
      </c>
      <c r="M264" s="152">
        <v>5031</v>
      </c>
    </row>
    <row r="265" spans="1:22" x14ac:dyDescent="0.25">
      <c r="A265" s="3"/>
      <c r="B265" s="77"/>
      <c r="C265" s="77"/>
      <c r="F265" s="109"/>
      <c r="G265" s="109"/>
      <c r="H265" s="109"/>
      <c r="I265" s="109"/>
      <c r="J265" s="109"/>
      <c r="K265" s="77"/>
      <c r="L265" s="77"/>
      <c r="M265" s="77"/>
    </row>
    <row r="266" spans="1:22" x14ac:dyDescent="0.25">
      <c r="A266" s="27" t="s">
        <v>1</v>
      </c>
      <c r="B266" s="77"/>
      <c r="C266" s="77"/>
      <c r="K266" s="77"/>
      <c r="L266" s="77"/>
      <c r="M266" s="77"/>
    </row>
    <row r="267" spans="1:22" x14ac:dyDescent="0.25">
      <c r="A267" s="3" t="s">
        <v>44</v>
      </c>
      <c r="B267" s="154">
        <v>65</v>
      </c>
      <c r="C267" s="154">
        <v>68</v>
      </c>
      <c r="D267" s="154">
        <v>86</v>
      </c>
      <c r="E267" s="154">
        <v>58</v>
      </c>
      <c r="F267" s="154">
        <v>100</v>
      </c>
      <c r="G267" s="154">
        <v>100</v>
      </c>
      <c r="H267" s="154">
        <v>70</v>
      </c>
      <c r="I267" s="154">
        <v>59</v>
      </c>
      <c r="J267" s="154">
        <v>95</v>
      </c>
      <c r="K267" s="154">
        <v>59</v>
      </c>
      <c r="L267" s="154">
        <v>76</v>
      </c>
      <c r="M267" s="154">
        <v>83</v>
      </c>
    </row>
    <row r="268" spans="1:22" x14ac:dyDescent="0.25">
      <c r="A268" s="3" t="s">
        <v>45</v>
      </c>
      <c r="B268" s="154">
        <v>2785</v>
      </c>
      <c r="C268" s="154">
        <v>2878</v>
      </c>
      <c r="D268" s="154">
        <v>2567</v>
      </c>
      <c r="E268" s="154">
        <v>2523</v>
      </c>
      <c r="F268" s="154">
        <v>4116</v>
      </c>
      <c r="G268" s="154">
        <v>3507</v>
      </c>
      <c r="H268" s="154">
        <v>2771</v>
      </c>
      <c r="I268" s="154">
        <v>2515</v>
      </c>
      <c r="J268" s="154">
        <v>2896</v>
      </c>
      <c r="K268" s="154">
        <v>2590</v>
      </c>
      <c r="L268" s="154">
        <v>2762</v>
      </c>
      <c r="M268" s="154">
        <v>2055</v>
      </c>
    </row>
    <row r="269" spans="1:22" x14ac:dyDescent="0.25">
      <c r="A269" s="25" t="s">
        <v>46</v>
      </c>
      <c r="B269" s="154">
        <v>11</v>
      </c>
      <c r="C269" s="154">
        <v>10</v>
      </c>
      <c r="D269" s="154">
        <v>9</v>
      </c>
      <c r="E269" s="154">
        <v>8</v>
      </c>
      <c r="F269" s="154">
        <v>12</v>
      </c>
      <c r="G269" s="154">
        <v>10</v>
      </c>
      <c r="H269" s="154">
        <v>8</v>
      </c>
      <c r="I269" s="154">
        <v>10</v>
      </c>
      <c r="J269" s="154">
        <v>13</v>
      </c>
      <c r="K269" s="154">
        <v>8</v>
      </c>
      <c r="L269" s="154">
        <v>10</v>
      </c>
      <c r="M269" s="154">
        <v>9</v>
      </c>
    </row>
    <row r="270" spans="1:22" x14ac:dyDescent="0.25">
      <c r="A270" s="25" t="s">
        <v>47</v>
      </c>
      <c r="B270" s="90"/>
      <c r="C270" s="90"/>
      <c r="D270" s="90"/>
      <c r="E270" s="90"/>
      <c r="F270" s="90"/>
      <c r="G270" s="156">
        <v>3.5999999999999997E-2</v>
      </c>
      <c r="H270" s="156">
        <v>3.7999999999999999E-2</v>
      </c>
      <c r="I270" s="156"/>
      <c r="J270" s="156"/>
      <c r="K270" s="156">
        <v>0</v>
      </c>
      <c r="L270" s="156">
        <v>0</v>
      </c>
      <c r="M270" s="156">
        <v>0</v>
      </c>
    </row>
    <row r="271" spans="1:22" x14ac:dyDescent="0.25">
      <c r="A271" s="26" t="s">
        <v>49</v>
      </c>
      <c r="B271" s="152">
        <v>2861</v>
      </c>
      <c r="C271" s="152">
        <v>2956</v>
      </c>
      <c r="D271" s="152">
        <v>2662</v>
      </c>
      <c r="E271" s="152">
        <v>2590</v>
      </c>
      <c r="F271" s="152">
        <v>4228</v>
      </c>
      <c r="G271" s="152">
        <v>3617</v>
      </c>
      <c r="H271" s="152">
        <v>2850</v>
      </c>
      <c r="I271" s="152">
        <v>2584</v>
      </c>
      <c r="J271" s="152">
        <v>3004</v>
      </c>
      <c r="K271" s="152">
        <v>2657</v>
      </c>
      <c r="L271" s="152">
        <v>2849</v>
      </c>
      <c r="M271" s="152">
        <v>2147</v>
      </c>
    </row>
    <row r="272" spans="1:22" x14ac:dyDescent="0.25">
      <c r="A272" s="2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x14ac:dyDescent="0.25">
      <c r="A273" s="26" t="s">
        <v>50</v>
      </c>
      <c r="B273" s="77"/>
      <c r="C273" s="77"/>
      <c r="D273" s="77"/>
      <c r="E273" s="77"/>
      <c r="F273" s="77"/>
      <c r="G273" s="168"/>
      <c r="H273" s="168"/>
      <c r="I273" s="168"/>
      <c r="J273" s="168"/>
      <c r="K273" s="77"/>
      <c r="L273" s="77"/>
      <c r="M273" s="77"/>
    </row>
    <row r="274" spans="1:13" x14ac:dyDescent="0.25">
      <c r="A274" s="3" t="s">
        <v>44</v>
      </c>
      <c r="B274" s="154">
        <v>111</v>
      </c>
      <c r="C274" s="154">
        <v>110</v>
      </c>
      <c r="D274" s="154">
        <v>95</v>
      </c>
      <c r="E274" s="154">
        <v>90</v>
      </c>
      <c r="F274" s="154">
        <v>138</v>
      </c>
      <c r="G274" s="154">
        <v>95</v>
      </c>
      <c r="H274" s="154">
        <v>78</v>
      </c>
      <c r="I274" s="154">
        <v>77</v>
      </c>
      <c r="J274" s="154">
        <v>71</v>
      </c>
      <c r="K274" s="154">
        <v>89</v>
      </c>
      <c r="L274" s="154">
        <v>76</v>
      </c>
      <c r="M274" s="154">
        <v>57</v>
      </c>
    </row>
    <row r="275" spans="1:13" x14ac:dyDescent="0.25">
      <c r="A275" s="3" t="s">
        <v>45</v>
      </c>
      <c r="B275" s="154">
        <v>973</v>
      </c>
      <c r="C275" s="154">
        <v>1069</v>
      </c>
      <c r="D275" s="154">
        <v>940</v>
      </c>
      <c r="E275" s="154">
        <v>1247</v>
      </c>
      <c r="F275" s="154">
        <v>1336</v>
      </c>
      <c r="G275" s="154">
        <v>1101</v>
      </c>
      <c r="H275" s="154">
        <v>953</v>
      </c>
      <c r="I275" s="154">
        <v>1112</v>
      </c>
      <c r="J275" s="154">
        <v>1224</v>
      </c>
      <c r="K275" s="154">
        <v>1157</v>
      </c>
      <c r="L275" s="154">
        <v>1110</v>
      </c>
      <c r="M275" s="154">
        <v>1005</v>
      </c>
    </row>
    <row r="276" spans="1:13" x14ac:dyDescent="0.25">
      <c r="A276" s="25" t="s">
        <v>46</v>
      </c>
      <c r="B276" s="154">
        <v>51</v>
      </c>
      <c r="C276" s="154">
        <v>66</v>
      </c>
      <c r="D276" s="154">
        <v>27</v>
      </c>
      <c r="E276" s="154">
        <v>31</v>
      </c>
      <c r="F276" s="154">
        <v>33</v>
      </c>
      <c r="G276" s="154">
        <v>26</v>
      </c>
      <c r="H276" s="154">
        <v>27</v>
      </c>
      <c r="I276" s="154">
        <v>32</v>
      </c>
      <c r="J276" s="154">
        <v>28</v>
      </c>
      <c r="K276" s="154">
        <v>33</v>
      </c>
      <c r="L276" s="154">
        <v>33</v>
      </c>
      <c r="M276" s="154">
        <v>32</v>
      </c>
    </row>
    <row r="277" spans="1:13" x14ac:dyDescent="0.25">
      <c r="A277" s="25" t="s">
        <v>47</v>
      </c>
      <c r="B277" s="155">
        <v>512</v>
      </c>
      <c r="C277" s="155">
        <v>461</v>
      </c>
      <c r="D277" s="155">
        <v>435</v>
      </c>
      <c r="E277" s="155">
        <v>379</v>
      </c>
      <c r="F277" s="155">
        <v>493</v>
      </c>
      <c r="G277" s="155">
        <v>443</v>
      </c>
      <c r="H277" s="155">
        <v>446</v>
      </c>
      <c r="I277" s="155">
        <v>484</v>
      </c>
      <c r="J277" s="155">
        <v>438</v>
      </c>
      <c r="K277" s="155">
        <v>433</v>
      </c>
      <c r="L277" s="155">
        <v>386</v>
      </c>
      <c r="M277" s="155">
        <v>338</v>
      </c>
    </row>
    <row r="278" spans="1:13" x14ac:dyDescent="0.25">
      <c r="A278" s="27" t="s">
        <v>4</v>
      </c>
      <c r="B278" s="152">
        <v>1646</v>
      </c>
      <c r="C278" s="152">
        <v>1706</v>
      </c>
      <c r="D278" s="152">
        <v>1497</v>
      </c>
      <c r="E278" s="152">
        <v>1748</v>
      </c>
      <c r="F278" s="152">
        <v>2000</v>
      </c>
      <c r="G278" s="152">
        <v>1665</v>
      </c>
      <c r="H278" s="152">
        <v>1504</v>
      </c>
      <c r="I278" s="152">
        <v>1704</v>
      </c>
      <c r="J278" s="152">
        <v>1761</v>
      </c>
      <c r="K278" s="152">
        <v>1712</v>
      </c>
      <c r="L278" s="152">
        <v>1606</v>
      </c>
      <c r="M278" s="152">
        <v>1433</v>
      </c>
    </row>
    <row r="279" spans="1:13" x14ac:dyDescent="0.25">
      <c r="A279" s="2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x14ac:dyDescent="0.25">
      <c r="A280" s="27" t="s">
        <v>2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3" t="s">
        <v>44</v>
      </c>
      <c r="B281" s="154">
        <v>18</v>
      </c>
      <c r="C281" s="154">
        <v>17</v>
      </c>
      <c r="D281" s="154">
        <v>16</v>
      </c>
      <c r="E281" s="154">
        <v>14</v>
      </c>
      <c r="F281" s="154">
        <v>31</v>
      </c>
      <c r="G281" s="154">
        <v>15</v>
      </c>
      <c r="H281" s="154">
        <v>15</v>
      </c>
      <c r="I281" s="154">
        <v>16</v>
      </c>
      <c r="J281" s="154">
        <v>22</v>
      </c>
      <c r="K281" s="154">
        <v>14</v>
      </c>
      <c r="L281" s="154">
        <v>17</v>
      </c>
      <c r="M281" s="154">
        <v>18</v>
      </c>
    </row>
    <row r="282" spans="1:13" x14ac:dyDescent="0.25">
      <c r="A282" s="3" t="s">
        <v>45</v>
      </c>
      <c r="B282" s="154">
        <v>791</v>
      </c>
      <c r="C282" s="154">
        <v>902</v>
      </c>
      <c r="D282" s="154">
        <v>872</v>
      </c>
      <c r="E282" s="154">
        <v>817</v>
      </c>
      <c r="F282" s="154">
        <v>1250</v>
      </c>
      <c r="G282" s="154">
        <v>946</v>
      </c>
      <c r="H282" s="154">
        <v>802</v>
      </c>
      <c r="I282" s="154">
        <v>789</v>
      </c>
      <c r="J282" s="154">
        <v>902</v>
      </c>
      <c r="K282" s="154">
        <v>861</v>
      </c>
      <c r="L282" s="154">
        <v>930</v>
      </c>
      <c r="M282" s="154">
        <v>770</v>
      </c>
    </row>
    <row r="283" spans="1:13" x14ac:dyDescent="0.25">
      <c r="A283" s="25" t="s">
        <v>46</v>
      </c>
      <c r="B283" s="154">
        <v>12</v>
      </c>
      <c r="C283" s="154">
        <v>13</v>
      </c>
      <c r="D283" s="154">
        <v>19</v>
      </c>
      <c r="E283" s="154">
        <v>11</v>
      </c>
      <c r="F283" s="154">
        <v>25</v>
      </c>
      <c r="G283" s="154">
        <v>20</v>
      </c>
      <c r="H283" s="154">
        <v>15</v>
      </c>
      <c r="I283" s="154">
        <v>13</v>
      </c>
      <c r="J283" s="154">
        <v>27</v>
      </c>
      <c r="K283" s="154">
        <v>14</v>
      </c>
      <c r="L283" s="154">
        <v>17</v>
      </c>
      <c r="M283" s="154">
        <v>23</v>
      </c>
    </row>
    <row r="284" spans="1:13" x14ac:dyDescent="0.25">
      <c r="A284" s="25" t="s">
        <v>47</v>
      </c>
      <c r="B284" s="156">
        <v>3.1E-2</v>
      </c>
      <c r="C284" s="156">
        <v>5.3999999999999999E-2</v>
      </c>
      <c r="D284" s="156">
        <v>4.7E-2</v>
      </c>
      <c r="E284" s="156">
        <v>3.5999999999999997E-2</v>
      </c>
      <c r="F284" s="156">
        <v>0.04</v>
      </c>
      <c r="G284" s="156">
        <v>0.03</v>
      </c>
      <c r="H284" s="156">
        <v>0.04</v>
      </c>
      <c r="I284" s="156">
        <v>5.3999999999999999E-2</v>
      </c>
      <c r="J284" s="156">
        <v>6.8000000000000005E-2</v>
      </c>
      <c r="K284" s="156">
        <v>0.17100000000000001</v>
      </c>
      <c r="L284" s="156">
        <v>0.156</v>
      </c>
      <c r="M284" s="156">
        <v>0.66600000000000004</v>
      </c>
    </row>
    <row r="285" spans="1:13" x14ac:dyDescent="0.25">
      <c r="A285" s="26" t="s">
        <v>51</v>
      </c>
      <c r="B285" s="152">
        <v>820</v>
      </c>
      <c r="C285" s="152">
        <v>931</v>
      </c>
      <c r="D285" s="152">
        <v>907</v>
      </c>
      <c r="E285" s="152">
        <v>842</v>
      </c>
      <c r="F285" s="152">
        <v>1306</v>
      </c>
      <c r="G285" s="152">
        <v>981</v>
      </c>
      <c r="H285" s="152">
        <v>833</v>
      </c>
      <c r="I285" s="152">
        <v>818</v>
      </c>
      <c r="J285" s="152">
        <v>951</v>
      </c>
      <c r="K285" s="152">
        <v>889</v>
      </c>
      <c r="L285" s="152">
        <v>964</v>
      </c>
      <c r="M285" s="152">
        <v>811</v>
      </c>
    </row>
    <row r="286" spans="1:13" x14ac:dyDescent="0.25">
      <c r="A286" s="2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x14ac:dyDescent="0.25">
      <c r="A287" s="26" t="s">
        <v>3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 x14ac:dyDescent="0.25">
      <c r="A288" s="3" t="s">
        <v>44</v>
      </c>
      <c r="B288" s="154">
        <v>213</v>
      </c>
      <c r="C288" s="154">
        <v>216</v>
      </c>
      <c r="D288" s="154">
        <v>178</v>
      </c>
      <c r="E288" s="154">
        <v>207</v>
      </c>
      <c r="F288" s="154">
        <v>187</v>
      </c>
      <c r="G288" s="154">
        <v>229</v>
      </c>
      <c r="H288" s="154">
        <v>212</v>
      </c>
      <c r="I288" s="154">
        <v>232</v>
      </c>
      <c r="J288" s="154">
        <v>268</v>
      </c>
      <c r="K288" s="154">
        <v>274</v>
      </c>
      <c r="L288" s="154">
        <v>311</v>
      </c>
      <c r="M288" s="154">
        <v>197</v>
      </c>
    </row>
    <row r="289" spans="1:13" x14ac:dyDescent="0.25">
      <c r="A289" s="3" t="s">
        <v>45</v>
      </c>
      <c r="B289" s="154">
        <v>535</v>
      </c>
      <c r="C289" s="154">
        <v>668</v>
      </c>
      <c r="D289" s="154">
        <v>491</v>
      </c>
      <c r="E289" s="154">
        <v>659</v>
      </c>
      <c r="F289" s="154">
        <v>520</v>
      </c>
      <c r="G289" s="154">
        <v>665</v>
      </c>
      <c r="H289" s="154">
        <v>620</v>
      </c>
      <c r="I289" s="154">
        <v>701</v>
      </c>
      <c r="J289" s="154">
        <v>702</v>
      </c>
      <c r="K289" s="154">
        <v>799</v>
      </c>
      <c r="L289" s="154">
        <v>907</v>
      </c>
      <c r="M289" s="154">
        <v>606</v>
      </c>
    </row>
    <row r="290" spans="1:13" x14ac:dyDescent="0.25">
      <c r="A290" s="25" t="s">
        <v>46</v>
      </c>
      <c r="B290" s="154">
        <v>23</v>
      </c>
      <c r="C290" s="154">
        <v>30</v>
      </c>
      <c r="D290" s="154">
        <v>20</v>
      </c>
      <c r="E290" s="154">
        <v>26</v>
      </c>
      <c r="F290" s="154">
        <v>21</v>
      </c>
      <c r="G290" s="154">
        <v>33</v>
      </c>
      <c r="H290" s="154">
        <v>23</v>
      </c>
      <c r="I290" s="154">
        <v>27</v>
      </c>
      <c r="J290" s="154">
        <v>26</v>
      </c>
      <c r="K290" s="154">
        <v>36</v>
      </c>
      <c r="L290" s="154">
        <v>41</v>
      </c>
      <c r="M290" s="154">
        <v>28</v>
      </c>
    </row>
    <row r="291" spans="1:13" x14ac:dyDescent="0.25">
      <c r="A291" s="25" t="s">
        <v>47</v>
      </c>
      <c r="B291" s="156">
        <v>0.193</v>
      </c>
      <c r="C291" s="156">
        <v>6.8000000000000005E-2</v>
      </c>
      <c r="D291" s="167">
        <v>3</v>
      </c>
      <c r="E291" s="167">
        <v>2.5</v>
      </c>
      <c r="F291" s="167">
        <v>2.8</v>
      </c>
      <c r="G291" s="167">
        <v>2.8580000000000001</v>
      </c>
      <c r="H291" s="167">
        <v>3</v>
      </c>
      <c r="I291" s="167">
        <v>3</v>
      </c>
      <c r="J291" s="167">
        <v>3.9</v>
      </c>
      <c r="K291" s="167">
        <v>3</v>
      </c>
      <c r="L291" s="167">
        <v>4.0999999999999996</v>
      </c>
      <c r="M291" s="167">
        <v>5</v>
      </c>
    </row>
    <row r="292" spans="1:13" x14ac:dyDescent="0.25">
      <c r="A292" s="26" t="s">
        <v>670</v>
      </c>
      <c r="B292" s="152">
        <v>771</v>
      </c>
      <c r="C292" s="152">
        <v>913</v>
      </c>
      <c r="D292" s="152">
        <v>692</v>
      </c>
      <c r="E292" s="152">
        <v>894</v>
      </c>
      <c r="F292" s="152">
        <v>731</v>
      </c>
      <c r="G292" s="152">
        <v>929</v>
      </c>
      <c r="H292" s="152">
        <v>859</v>
      </c>
      <c r="I292" s="152">
        <v>964</v>
      </c>
      <c r="J292" s="152">
        <v>1000</v>
      </c>
      <c r="K292" s="152">
        <v>1113</v>
      </c>
      <c r="L292" s="152">
        <v>1263</v>
      </c>
      <c r="M292" s="152">
        <v>836</v>
      </c>
    </row>
    <row r="293" spans="1:13" x14ac:dyDescent="0.25">
      <c r="A293" s="26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 x14ac:dyDescent="0.25">
      <c r="A294" s="26" t="s">
        <v>52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x14ac:dyDescent="0.25">
      <c r="A295" s="3" t="s">
        <v>44</v>
      </c>
      <c r="B295" s="154">
        <v>33</v>
      </c>
      <c r="C295" s="154">
        <v>29</v>
      </c>
      <c r="D295" s="154">
        <v>30</v>
      </c>
      <c r="E295" s="154">
        <v>25</v>
      </c>
      <c r="F295" s="154">
        <v>45</v>
      </c>
      <c r="G295" s="154">
        <v>27</v>
      </c>
      <c r="H295" s="154">
        <v>26</v>
      </c>
      <c r="I295" s="154">
        <v>21</v>
      </c>
      <c r="J295" s="154">
        <v>27</v>
      </c>
      <c r="K295" s="154">
        <v>39</v>
      </c>
      <c r="L295" s="154">
        <v>43</v>
      </c>
      <c r="M295" s="154">
        <v>24</v>
      </c>
    </row>
    <row r="296" spans="1:13" x14ac:dyDescent="0.25">
      <c r="A296" s="3" t="s">
        <v>45</v>
      </c>
      <c r="B296" s="154">
        <v>307</v>
      </c>
      <c r="C296" s="154">
        <v>294</v>
      </c>
      <c r="D296" s="154">
        <v>251</v>
      </c>
      <c r="E296" s="154">
        <v>222</v>
      </c>
      <c r="F296" s="154">
        <v>331</v>
      </c>
      <c r="G296" s="154">
        <v>231</v>
      </c>
      <c r="H296" s="154">
        <v>257</v>
      </c>
      <c r="I296" s="154">
        <v>190</v>
      </c>
      <c r="J296" s="154">
        <v>203</v>
      </c>
      <c r="K296" s="154">
        <v>294</v>
      </c>
      <c r="L296" s="154">
        <v>434</v>
      </c>
      <c r="M296" s="154">
        <v>232</v>
      </c>
    </row>
    <row r="297" spans="1:13" x14ac:dyDescent="0.25">
      <c r="A297" s="25" t="s">
        <v>46</v>
      </c>
      <c r="B297" s="154">
        <v>10</v>
      </c>
      <c r="C297" s="154">
        <v>10</v>
      </c>
      <c r="D297" s="154">
        <v>7</v>
      </c>
      <c r="E297" s="154">
        <v>6</v>
      </c>
      <c r="F297" s="154">
        <v>11</v>
      </c>
      <c r="G297" s="154">
        <v>8</v>
      </c>
      <c r="H297" s="154">
        <v>8</v>
      </c>
      <c r="I297" s="154">
        <v>6</v>
      </c>
      <c r="J297" s="154">
        <v>7</v>
      </c>
      <c r="K297" s="154">
        <v>8</v>
      </c>
      <c r="L297" s="154">
        <v>10</v>
      </c>
      <c r="M297" s="154">
        <v>7</v>
      </c>
    </row>
    <row r="298" spans="1:13" x14ac:dyDescent="0.25">
      <c r="A298" s="25" t="s">
        <v>47</v>
      </c>
      <c r="B298" s="155">
        <v>4</v>
      </c>
      <c r="C298" s="155">
        <v>5</v>
      </c>
      <c r="D298" s="155">
        <v>8</v>
      </c>
      <c r="E298" s="155">
        <v>6</v>
      </c>
      <c r="F298" s="155">
        <v>11</v>
      </c>
      <c r="G298" s="155">
        <v>7</v>
      </c>
      <c r="H298" s="155">
        <v>9</v>
      </c>
      <c r="I298" s="155">
        <v>8</v>
      </c>
      <c r="J298" s="155">
        <v>9</v>
      </c>
      <c r="K298" s="155">
        <v>11</v>
      </c>
      <c r="L298" s="155">
        <v>13</v>
      </c>
      <c r="M298" s="155">
        <v>7</v>
      </c>
    </row>
    <row r="299" spans="1:13" x14ac:dyDescent="0.25">
      <c r="A299" s="27" t="s">
        <v>5</v>
      </c>
      <c r="B299" s="152">
        <v>355</v>
      </c>
      <c r="C299" s="152">
        <v>338</v>
      </c>
      <c r="D299" s="152">
        <v>296</v>
      </c>
      <c r="E299" s="152">
        <v>260</v>
      </c>
      <c r="F299" s="152">
        <v>398</v>
      </c>
      <c r="G299" s="152">
        <v>273</v>
      </c>
      <c r="H299" s="152">
        <v>300</v>
      </c>
      <c r="I299" s="152">
        <v>226</v>
      </c>
      <c r="J299" s="152">
        <v>246</v>
      </c>
      <c r="K299" s="152">
        <v>351</v>
      </c>
      <c r="L299" s="152">
        <v>500</v>
      </c>
      <c r="M299" s="152">
        <v>270</v>
      </c>
    </row>
    <row r="300" spans="1:13" x14ac:dyDescent="0.25">
      <c r="A300" s="27"/>
    </row>
    <row r="301" spans="1:13" ht="15.75" thickBot="1" x14ac:dyDescent="0.3">
      <c r="A301" s="3"/>
    </row>
    <row r="302" spans="1:13" ht="15.75" thickBot="1" x14ac:dyDescent="0.3">
      <c r="A302" s="26" t="s">
        <v>53</v>
      </c>
      <c r="B302" s="184">
        <v>40179</v>
      </c>
      <c r="C302" s="182">
        <v>40219</v>
      </c>
      <c r="D302" s="182">
        <v>40238</v>
      </c>
      <c r="E302" s="182">
        <v>40278</v>
      </c>
      <c r="F302" s="182">
        <v>40308</v>
      </c>
      <c r="G302" s="182">
        <v>40339</v>
      </c>
      <c r="H302" s="182">
        <v>40369</v>
      </c>
      <c r="I302" s="182">
        <v>40400</v>
      </c>
      <c r="J302" s="182">
        <v>40431</v>
      </c>
      <c r="K302" s="182">
        <v>40452</v>
      </c>
      <c r="L302" s="182">
        <v>40483</v>
      </c>
      <c r="M302" s="183">
        <v>40513</v>
      </c>
    </row>
    <row r="303" spans="1:13" x14ac:dyDescent="0.25">
      <c r="A303" s="3" t="s">
        <v>44</v>
      </c>
      <c r="B303" s="157">
        <v>1317</v>
      </c>
      <c r="C303" s="157">
        <v>1354</v>
      </c>
      <c r="D303" s="157">
        <v>1288</v>
      </c>
      <c r="E303" s="157">
        <v>1409</v>
      </c>
      <c r="F303" s="157">
        <v>1974</v>
      </c>
      <c r="G303" s="157">
        <v>1273</v>
      </c>
      <c r="H303" s="157">
        <v>1206</v>
      </c>
      <c r="I303" s="157">
        <v>1380</v>
      </c>
      <c r="J303" s="157">
        <v>1392</v>
      </c>
      <c r="K303" s="157">
        <v>1344</v>
      </c>
      <c r="L303" s="157">
        <v>1717</v>
      </c>
      <c r="M303" s="157">
        <v>1203</v>
      </c>
    </row>
    <row r="304" spans="1:13" x14ac:dyDescent="0.25">
      <c r="A304" s="3" t="s">
        <v>45</v>
      </c>
      <c r="B304" s="154">
        <v>9201</v>
      </c>
      <c r="C304" s="154">
        <v>10476</v>
      </c>
      <c r="D304" s="154">
        <v>9105</v>
      </c>
      <c r="E304" s="154">
        <v>9970</v>
      </c>
      <c r="F304" s="154">
        <v>14041</v>
      </c>
      <c r="G304" s="154">
        <v>10256</v>
      </c>
      <c r="H304" s="154">
        <v>9012</v>
      </c>
      <c r="I304" s="154">
        <v>9652</v>
      </c>
      <c r="J304" s="154">
        <v>10054</v>
      </c>
      <c r="K304" s="154">
        <v>9444</v>
      </c>
      <c r="L304" s="154">
        <v>11769</v>
      </c>
      <c r="M304" s="154">
        <v>8777</v>
      </c>
    </row>
    <row r="305" spans="1:13" x14ac:dyDescent="0.25">
      <c r="A305" s="25" t="s">
        <v>46</v>
      </c>
      <c r="B305" s="154">
        <v>179</v>
      </c>
      <c r="C305" s="154">
        <v>218</v>
      </c>
      <c r="D305" s="154">
        <v>177</v>
      </c>
      <c r="E305" s="154">
        <v>172</v>
      </c>
      <c r="F305" s="154">
        <v>246</v>
      </c>
      <c r="G305" s="154">
        <v>181</v>
      </c>
      <c r="H305" s="154">
        <v>153</v>
      </c>
      <c r="I305" s="154">
        <v>196</v>
      </c>
      <c r="J305" s="154">
        <v>195</v>
      </c>
      <c r="K305" s="154">
        <v>209</v>
      </c>
      <c r="L305" s="154">
        <v>263</v>
      </c>
      <c r="M305" s="154">
        <v>196</v>
      </c>
    </row>
    <row r="306" spans="1:13" x14ac:dyDescent="0.25">
      <c r="A306" s="25" t="s">
        <v>47</v>
      </c>
      <c r="B306" s="154">
        <v>516</v>
      </c>
      <c r="C306" s="154">
        <v>467</v>
      </c>
      <c r="D306" s="154">
        <v>446</v>
      </c>
      <c r="E306" s="154">
        <v>388</v>
      </c>
      <c r="F306" s="154">
        <v>507</v>
      </c>
      <c r="G306" s="154">
        <v>452</v>
      </c>
      <c r="H306" s="154">
        <v>459</v>
      </c>
      <c r="I306" s="154">
        <v>495</v>
      </c>
      <c r="J306" s="154">
        <v>450</v>
      </c>
      <c r="K306" s="154">
        <v>447</v>
      </c>
      <c r="L306" s="154">
        <v>403</v>
      </c>
      <c r="M306" s="154">
        <v>351</v>
      </c>
    </row>
    <row r="307" spans="1:13" x14ac:dyDescent="0.25">
      <c r="A307" s="26" t="s">
        <v>13</v>
      </c>
      <c r="B307" s="152">
        <v>11213</v>
      </c>
      <c r="C307" s="152">
        <v>12515</v>
      </c>
      <c r="D307" s="152">
        <v>11016</v>
      </c>
      <c r="E307" s="152">
        <v>11939</v>
      </c>
      <c r="F307" s="152">
        <v>16768</v>
      </c>
      <c r="G307" s="152">
        <v>12162</v>
      </c>
      <c r="H307" s="152">
        <v>10829</v>
      </c>
      <c r="I307" s="152">
        <v>11722</v>
      </c>
      <c r="J307" s="152">
        <v>12092</v>
      </c>
      <c r="K307" s="152">
        <v>11445</v>
      </c>
      <c r="L307" s="152">
        <v>14152</v>
      </c>
      <c r="M307" s="152">
        <v>10528</v>
      </c>
    </row>
    <row r="308" spans="1:13" ht="15.75" x14ac:dyDescent="0.25">
      <c r="A308" s="179">
        <v>2009</v>
      </c>
      <c r="B308" s="294" t="s">
        <v>671</v>
      </c>
      <c r="C308" s="294"/>
      <c r="D308" s="294"/>
      <c r="E308" s="294"/>
      <c r="F308" s="294"/>
      <c r="G308" s="294"/>
      <c r="H308" s="294"/>
      <c r="I308" s="294"/>
      <c r="J308" s="294"/>
      <c r="K308" s="294"/>
      <c r="L308" s="294"/>
      <c r="M308" s="294"/>
    </row>
    <row r="309" spans="1:13" ht="15.75" thickBot="1" x14ac:dyDescent="0.3">
      <c r="A309" s="3"/>
    </row>
    <row r="310" spans="1:13" ht="15.75" thickBot="1" x14ac:dyDescent="0.3">
      <c r="A310" s="26" t="s">
        <v>0</v>
      </c>
      <c r="B310" s="184">
        <v>39814</v>
      </c>
      <c r="C310" s="182">
        <v>39845</v>
      </c>
      <c r="D310" s="182">
        <v>39873</v>
      </c>
      <c r="E310" s="182">
        <v>39904</v>
      </c>
      <c r="F310" s="182">
        <v>39934</v>
      </c>
      <c r="G310" s="182">
        <v>39965</v>
      </c>
      <c r="H310" s="182">
        <v>39995</v>
      </c>
      <c r="I310" s="182">
        <v>40026</v>
      </c>
      <c r="J310" s="182">
        <v>40057</v>
      </c>
      <c r="K310" s="182">
        <v>40087</v>
      </c>
      <c r="L310" s="182">
        <v>40126</v>
      </c>
      <c r="M310" s="183">
        <v>40148</v>
      </c>
    </row>
    <row r="311" spans="1:13" x14ac:dyDescent="0.25">
      <c r="A311" s="3" t="s">
        <v>44</v>
      </c>
      <c r="B311" s="159">
        <v>866</v>
      </c>
      <c r="C311" s="159">
        <v>910</v>
      </c>
      <c r="D311" s="159">
        <v>800</v>
      </c>
      <c r="E311" s="159">
        <v>707</v>
      </c>
      <c r="F311" s="159">
        <v>1083</v>
      </c>
      <c r="G311" s="159">
        <v>1089</v>
      </c>
      <c r="H311" s="159">
        <v>760</v>
      </c>
      <c r="I311" s="159">
        <v>922</v>
      </c>
      <c r="J311" s="159">
        <v>809</v>
      </c>
      <c r="K311" s="159">
        <v>746</v>
      </c>
      <c r="L311" s="159">
        <v>950</v>
      </c>
      <c r="M311" s="154">
        <v>714</v>
      </c>
    </row>
    <row r="312" spans="1:13" x14ac:dyDescent="0.25">
      <c r="A312" s="3" t="s">
        <v>45</v>
      </c>
      <c r="B312" s="160">
        <v>2619</v>
      </c>
      <c r="C312" s="160">
        <v>3150</v>
      </c>
      <c r="D312" s="160">
        <v>2939</v>
      </c>
      <c r="E312" s="160">
        <v>2551</v>
      </c>
      <c r="F312" s="160">
        <v>3549</v>
      </c>
      <c r="G312" s="160">
        <v>3888</v>
      </c>
      <c r="H312" s="160">
        <v>3325</v>
      </c>
      <c r="I312" s="160">
        <v>3742</v>
      </c>
      <c r="J312" s="160">
        <v>3493</v>
      </c>
      <c r="K312" s="160">
        <v>3666</v>
      </c>
      <c r="L312" s="160">
        <v>3767</v>
      </c>
      <c r="M312" s="154">
        <v>3108</v>
      </c>
    </row>
    <row r="313" spans="1:13" x14ac:dyDescent="0.25">
      <c r="A313" s="25" t="s">
        <v>46</v>
      </c>
      <c r="B313" s="159">
        <v>92</v>
      </c>
      <c r="C313" s="159">
        <v>83</v>
      </c>
      <c r="D313" s="159">
        <v>87</v>
      </c>
      <c r="E313" s="159">
        <v>63</v>
      </c>
      <c r="F313" s="159">
        <v>91</v>
      </c>
      <c r="G313" s="159">
        <v>130</v>
      </c>
      <c r="H313" s="159">
        <v>84</v>
      </c>
      <c r="I313" s="159">
        <v>73</v>
      </c>
      <c r="J313" s="159">
        <v>71</v>
      </c>
      <c r="K313" s="159">
        <v>60</v>
      </c>
      <c r="L313" s="159">
        <v>69</v>
      </c>
      <c r="M313" s="154">
        <v>64</v>
      </c>
    </row>
    <row r="314" spans="1:13" x14ac:dyDescent="0.25">
      <c r="A314" s="25" t="s">
        <v>47</v>
      </c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x14ac:dyDescent="0.25">
      <c r="A315" s="26" t="s">
        <v>48</v>
      </c>
      <c r="B315" s="181">
        <v>3577</v>
      </c>
      <c r="C315" s="181">
        <v>4143</v>
      </c>
      <c r="D315" s="181">
        <v>3825</v>
      </c>
      <c r="E315" s="181">
        <v>3321</v>
      </c>
      <c r="F315" s="181">
        <v>4723</v>
      </c>
      <c r="G315" s="181">
        <v>5107</v>
      </c>
      <c r="H315" s="181">
        <v>4168</v>
      </c>
      <c r="I315" s="181">
        <v>4738</v>
      </c>
      <c r="J315" s="181">
        <v>4373</v>
      </c>
      <c r="K315" s="181">
        <v>4472</v>
      </c>
      <c r="L315" s="181">
        <v>4786</v>
      </c>
      <c r="M315" s="152">
        <v>3886</v>
      </c>
    </row>
    <row r="316" spans="1:13" x14ac:dyDescent="0.25">
      <c r="A316" s="3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x14ac:dyDescent="0.25">
      <c r="A317" s="27" t="s">
        <v>1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x14ac:dyDescent="0.25">
      <c r="A318" s="3" t="s">
        <v>44</v>
      </c>
      <c r="B318" s="161">
        <v>83</v>
      </c>
      <c r="C318" s="161">
        <v>99</v>
      </c>
      <c r="D318" s="161">
        <v>157</v>
      </c>
      <c r="E318" s="161">
        <v>69</v>
      </c>
      <c r="F318" s="161">
        <v>70</v>
      </c>
      <c r="G318" s="161">
        <v>114</v>
      </c>
      <c r="H318" s="161">
        <v>65</v>
      </c>
      <c r="I318" s="161">
        <v>64</v>
      </c>
      <c r="J318" s="161">
        <v>105</v>
      </c>
      <c r="K318" s="161">
        <v>64</v>
      </c>
      <c r="L318" s="161">
        <v>55</v>
      </c>
      <c r="M318" s="154">
        <v>81</v>
      </c>
    </row>
    <row r="319" spans="1:13" x14ac:dyDescent="0.25">
      <c r="A319" s="3" t="s">
        <v>45</v>
      </c>
      <c r="B319" s="164">
        <v>2892</v>
      </c>
      <c r="C319" s="164">
        <v>3327</v>
      </c>
      <c r="D319" s="164">
        <v>3959</v>
      </c>
      <c r="E319" s="164">
        <v>2969</v>
      </c>
      <c r="F319" s="164">
        <v>2918</v>
      </c>
      <c r="G319" s="164">
        <v>2801</v>
      </c>
      <c r="H319" s="164">
        <v>2460</v>
      </c>
      <c r="I319" s="164">
        <v>2379</v>
      </c>
      <c r="J319" s="164">
        <v>2878</v>
      </c>
      <c r="K319" s="164">
        <v>2752</v>
      </c>
      <c r="L319" s="164">
        <v>2415</v>
      </c>
      <c r="M319" s="154">
        <v>2149</v>
      </c>
    </row>
    <row r="320" spans="1:13" x14ac:dyDescent="0.25">
      <c r="A320" s="25" t="s">
        <v>46</v>
      </c>
      <c r="B320" s="161">
        <v>10</v>
      </c>
      <c r="C320" s="161">
        <v>10</v>
      </c>
      <c r="D320" s="161">
        <v>10</v>
      </c>
      <c r="E320" s="161">
        <v>7</v>
      </c>
      <c r="F320" s="161">
        <v>8</v>
      </c>
      <c r="G320" s="161">
        <v>11</v>
      </c>
      <c r="H320" s="161">
        <v>7</v>
      </c>
      <c r="I320" s="161">
        <v>9</v>
      </c>
      <c r="J320" s="161">
        <v>7</v>
      </c>
      <c r="K320" s="161">
        <v>7</v>
      </c>
      <c r="L320" s="161">
        <v>9</v>
      </c>
      <c r="M320" s="154">
        <v>7</v>
      </c>
    </row>
    <row r="321" spans="1:13" x14ac:dyDescent="0.25">
      <c r="A321" s="25" t="s">
        <v>47</v>
      </c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90"/>
    </row>
    <row r="322" spans="1:13" x14ac:dyDescent="0.25">
      <c r="A322" s="26" t="s">
        <v>49</v>
      </c>
      <c r="B322" s="181">
        <v>2985</v>
      </c>
      <c r="C322" s="181">
        <v>3436</v>
      </c>
      <c r="D322" s="181">
        <v>4126</v>
      </c>
      <c r="E322" s="181">
        <v>3045</v>
      </c>
      <c r="F322" s="181">
        <v>2996</v>
      </c>
      <c r="G322" s="181">
        <v>2926</v>
      </c>
      <c r="H322" s="181">
        <v>2532</v>
      </c>
      <c r="I322" s="181">
        <v>2452</v>
      </c>
      <c r="J322" s="181">
        <v>2990</v>
      </c>
      <c r="K322" s="181">
        <v>2824</v>
      </c>
      <c r="L322" s="181">
        <v>2479</v>
      </c>
      <c r="M322" s="152">
        <v>2237</v>
      </c>
    </row>
    <row r="323" spans="1:13" x14ac:dyDescent="0.25">
      <c r="A323" s="26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163"/>
      <c r="M323" s="77"/>
    </row>
    <row r="324" spans="1:13" x14ac:dyDescent="0.25">
      <c r="A324" s="26" t="s">
        <v>50</v>
      </c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163"/>
      <c r="M324" s="77"/>
    </row>
    <row r="325" spans="1:13" x14ac:dyDescent="0.25">
      <c r="A325" s="3" t="s">
        <v>44</v>
      </c>
      <c r="B325" s="161">
        <v>129</v>
      </c>
      <c r="C325" s="161">
        <v>121</v>
      </c>
      <c r="D325" s="161">
        <v>112</v>
      </c>
      <c r="E325" s="161">
        <v>102</v>
      </c>
      <c r="F325" s="161">
        <v>119</v>
      </c>
      <c r="G325" s="161">
        <v>109</v>
      </c>
      <c r="H325" s="161">
        <v>113</v>
      </c>
      <c r="I325" s="161">
        <v>120</v>
      </c>
      <c r="J325" s="161">
        <v>117</v>
      </c>
      <c r="K325" s="161">
        <v>124</v>
      </c>
      <c r="L325" s="161">
        <v>99</v>
      </c>
      <c r="M325" s="154">
        <v>96</v>
      </c>
    </row>
    <row r="326" spans="1:13" x14ac:dyDescent="0.25">
      <c r="A326" s="3" t="s">
        <v>45</v>
      </c>
      <c r="B326" s="161">
        <v>802</v>
      </c>
      <c r="C326" s="161">
        <v>840</v>
      </c>
      <c r="D326" s="161">
        <v>750</v>
      </c>
      <c r="E326" s="161">
        <v>707</v>
      </c>
      <c r="F326" s="161">
        <v>795</v>
      </c>
      <c r="G326" s="161">
        <v>843</v>
      </c>
      <c r="H326" s="161">
        <v>851</v>
      </c>
      <c r="I326" s="161">
        <v>882</v>
      </c>
      <c r="J326" s="161">
        <v>932</v>
      </c>
      <c r="K326" s="161">
        <v>982</v>
      </c>
      <c r="L326" s="161">
        <v>946</v>
      </c>
      <c r="M326" s="154">
        <v>908</v>
      </c>
    </row>
    <row r="327" spans="1:13" x14ac:dyDescent="0.25">
      <c r="A327" s="25" t="s">
        <v>46</v>
      </c>
      <c r="B327" s="161">
        <v>26</v>
      </c>
      <c r="C327" s="161">
        <v>30</v>
      </c>
      <c r="D327" s="161">
        <v>22</v>
      </c>
      <c r="E327" s="161">
        <v>27</v>
      </c>
      <c r="F327" s="161">
        <v>28</v>
      </c>
      <c r="G327" s="161">
        <v>32</v>
      </c>
      <c r="H327" s="161">
        <v>27</v>
      </c>
      <c r="I327" s="161">
        <v>30</v>
      </c>
      <c r="J327" s="161">
        <v>29</v>
      </c>
      <c r="K327" s="161">
        <v>67</v>
      </c>
      <c r="L327" s="161">
        <v>51</v>
      </c>
      <c r="M327" s="154">
        <v>44</v>
      </c>
    </row>
    <row r="328" spans="1:13" x14ac:dyDescent="0.25">
      <c r="A328" s="25" t="s">
        <v>47</v>
      </c>
      <c r="B328" s="161">
        <v>553</v>
      </c>
      <c r="C328" s="161">
        <v>631</v>
      </c>
      <c r="D328" s="161">
        <v>569</v>
      </c>
      <c r="E328" s="161">
        <v>481</v>
      </c>
      <c r="F328" s="161">
        <v>466</v>
      </c>
      <c r="G328" s="161">
        <v>476</v>
      </c>
      <c r="H328" s="161">
        <v>429</v>
      </c>
      <c r="I328" s="161">
        <v>437</v>
      </c>
      <c r="J328" s="161">
        <v>486</v>
      </c>
      <c r="K328" s="161">
        <v>553</v>
      </c>
      <c r="L328" s="161">
        <v>417</v>
      </c>
      <c r="M328" s="155">
        <v>399</v>
      </c>
    </row>
    <row r="329" spans="1:13" x14ac:dyDescent="0.25">
      <c r="A329" s="27" t="s">
        <v>4</v>
      </c>
      <c r="B329" s="181">
        <v>1510</v>
      </c>
      <c r="C329" s="181">
        <v>1621</v>
      </c>
      <c r="D329" s="181">
        <v>1452</v>
      </c>
      <c r="E329" s="181">
        <v>1318</v>
      </c>
      <c r="F329" s="181">
        <v>1407</v>
      </c>
      <c r="G329" s="181">
        <v>1460</v>
      </c>
      <c r="H329" s="181">
        <v>1421</v>
      </c>
      <c r="I329" s="181">
        <v>1470</v>
      </c>
      <c r="J329" s="181">
        <v>1564</v>
      </c>
      <c r="K329" s="181">
        <v>1726</v>
      </c>
      <c r="L329" s="181">
        <v>1514</v>
      </c>
      <c r="M329" s="152">
        <v>1448</v>
      </c>
    </row>
    <row r="330" spans="1:13" x14ac:dyDescent="0.25">
      <c r="A330" s="2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163"/>
      <c r="M330" s="77"/>
    </row>
    <row r="331" spans="1:13" x14ac:dyDescent="0.25">
      <c r="A331" s="27" t="s">
        <v>2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163"/>
      <c r="M331" s="77"/>
    </row>
    <row r="332" spans="1:13" x14ac:dyDescent="0.25">
      <c r="A332" s="3" t="s">
        <v>44</v>
      </c>
      <c r="B332" s="161">
        <v>8</v>
      </c>
      <c r="C332" s="161">
        <v>9</v>
      </c>
      <c r="D332" s="161">
        <v>14</v>
      </c>
      <c r="E332" s="161">
        <v>7</v>
      </c>
      <c r="F332" s="161">
        <v>9</v>
      </c>
      <c r="G332" s="161">
        <v>11</v>
      </c>
      <c r="H332" s="161">
        <v>6</v>
      </c>
      <c r="I332" s="161">
        <v>8</v>
      </c>
      <c r="J332" s="161">
        <v>12</v>
      </c>
      <c r="K332" s="161">
        <v>8</v>
      </c>
      <c r="L332" s="161">
        <v>9</v>
      </c>
      <c r="M332" s="154">
        <v>18</v>
      </c>
    </row>
    <row r="333" spans="1:13" x14ac:dyDescent="0.25">
      <c r="A333" s="3" t="s">
        <v>45</v>
      </c>
      <c r="B333" s="161">
        <v>442</v>
      </c>
      <c r="C333" s="161">
        <v>493</v>
      </c>
      <c r="D333" s="161">
        <v>523</v>
      </c>
      <c r="E333" s="161">
        <v>437</v>
      </c>
      <c r="F333" s="161">
        <v>528</v>
      </c>
      <c r="G333" s="161">
        <v>678</v>
      </c>
      <c r="H333" s="161">
        <v>597</v>
      </c>
      <c r="I333" s="161">
        <v>598</v>
      </c>
      <c r="J333" s="161">
        <v>729</v>
      </c>
      <c r="K333" s="161">
        <v>729</v>
      </c>
      <c r="L333" s="161">
        <v>764</v>
      </c>
      <c r="M333" s="154">
        <v>700</v>
      </c>
    </row>
    <row r="334" spans="1:13" x14ac:dyDescent="0.25">
      <c r="A334" s="25" t="s">
        <v>46</v>
      </c>
      <c r="B334" s="161">
        <v>10</v>
      </c>
      <c r="C334" s="161">
        <v>10</v>
      </c>
      <c r="D334" s="161">
        <v>9</v>
      </c>
      <c r="E334" s="161">
        <v>7</v>
      </c>
      <c r="F334" s="161">
        <v>7</v>
      </c>
      <c r="G334" s="161">
        <v>13</v>
      </c>
      <c r="H334" s="161">
        <v>9</v>
      </c>
      <c r="I334" s="161">
        <v>10</v>
      </c>
      <c r="J334" s="161">
        <v>15</v>
      </c>
      <c r="K334" s="161">
        <v>9</v>
      </c>
      <c r="L334" s="161">
        <v>10</v>
      </c>
      <c r="M334" s="154">
        <v>17</v>
      </c>
    </row>
    <row r="335" spans="1:13" x14ac:dyDescent="0.25">
      <c r="A335" s="25" t="s">
        <v>47</v>
      </c>
      <c r="B335" s="161"/>
      <c r="C335" s="161"/>
      <c r="D335" s="161"/>
      <c r="E335" s="161"/>
      <c r="F335" s="161"/>
      <c r="G335" s="161"/>
      <c r="H335" s="161"/>
      <c r="I335" s="161"/>
      <c r="J335" s="161"/>
      <c r="K335" s="161">
        <v>0</v>
      </c>
      <c r="L335" s="161">
        <v>4.4999999999999998E-2</v>
      </c>
      <c r="M335" s="156">
        <v>1.6E-2</v>
      </c>
    </row>
    <row r="336" spans="1:13" x14ac:dyDescent="0.25">
      <c r="A336" s="26" t="s">
        <v>51</v>
      </c>
      <c r="B336" s="181">
        <v>460</v>
      </c>
      <c r="C336" s="181">
        <v>512</v>
      </c>
      <c r="D336" s="181">
        <v>546</v>
      </c>
      <c r="E336" s="181">
        <v>451</v>
      </c>
      <c r="F336" s="181">
        <v>544</v>
      </c>
      <c r="G336" s="181">
        <v>702</v>
      </c>
      <c r="H336" s="181">
        <v>612</v>
      </c>
      <c r="I336" s="181">
        <v>616</v>
      </c>
      <c r="J336" s="181">
        <v>756</v>
      </c>
      <c r="K336" s="181">
        <v>747</v>
      </c>
      <c r="L336" s="181">
        <v>782</v>
      </c>
      <c r="M336" s="152">
        <v>735</v>
      </c>
    </row>
    <row r="337" spans="1:13" x14ac:dyDescent="0.25">
      <c r="A337" s="2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163"/>
      <c r="M337" s="77"/>
    </row>
    <row r="338" spans="1:13" x14ac:dyDescent="0.25">
      <c r="A338" s="26" t="s">
        <v>3</v>
      </c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163"/>
      <c r="M338" s="77"/>
    </row>
    <row r="339" spans="1:13" x14ac:dyDescent="0.25">
      <c r="A339" s="3" t="s">
        <v>44</v>
      </c>
      <c r="B339" s="161">
        <v>212</v>
      </c>
      <c r="C339" s="161">
        <v>223</v>
      </c>
      <c r="D339" s="161">
        <v>189</v>
      </c>
      <c r="E339" s="161">
        <v>225</v>
      </c>
      <c r="F339" s="161">
        <v>222</v>
      </c>
      <c r="G339" s="161">
        <v>271</v>
      </c>
      <c r="H339" s="161">
        <v>217</v>
      </c>
      <c r="I339" s="161">
        <v>203</v>
      </c>
      <c r="J339" s="161">
        <v>200</v>
      </c>
      <c r="K339" s="161">
        <v>223</v>
      </c>
      <c r="L339" s="161">
        <v>218</v>
      </c>
      <c r="M339" s="154">
        <v>154</v>
      </c>
    </row>
    <row r="340" spans="1:13" x14ac:dyDescent="0.25">
      <c r="A340" s="3" t="s">
        <v>45</v>
      </c>
      <c r="B340" s="161">
        <v>424</v>
      </c>
      <c r="C340" s="161">
        <v>538</v>
      </c>
      <c r="D340" s="161">
        <v>414</v>
      </c>
      <c r="E340" s="161">
        <v>549</v>
      </c>
      <c r="F340" s="161">
        <v>491</v>
      </c>
      <c r="G340" s="161">
        <v>613</v>
      </c>
      <c r="H340" s="161">
        <v>513</v>
      </c>
      <c r="I340" s="161">
        <v>510</v>
      </c>
      <c r="J340" s="161">
        <v>425</v>
      </c>
      <c r="K340" s="161">
        <v>538</v>
      </c>
      <c r="L340" s="161">
        <v>618</v>
      </c>
      <c r="M340" s="154">
        <v>438</v>
      </c>
    </row>
    <row r="341" spans="1:13" x14ac:dyDescent="0.25">
      <c r="A341" s="25" t="s">
        <v>46</v>
      </c>
      <c r="B341" s="161">
        <v>19</v>
      </c>
      <c r="C341" s="161">
        <v>28</v>
      </c>
      <c r="D341" s="161">
        <v>21</v>
      </c>
      <c r="E341" s="161">
        <v>27</v>
      </c>
      <c r="F341" s="161">
        <v>18</v>
      </c>
      <c r="G341" s="161">
        <v>29</v>
      </c>
      <c r="H341" s="161">
        <v>18</v>
      </c>
      <c r="I341" s="161">
        <v>22</v>
      </c>
      <c r="J341" s="161">
        <v>15</v>
      </c>
      <c r="K341" s="161">
        <v>24</v>
      </c>
      <c r="L341" s="161">
        <v>26</v>
      </c>
      <c r="M341" s="154">
        <v>21</v>
      </c>
    </row>
    <row r="342" spans="1:13" x14ac:dyDescent="0.25">
      <c r="A342" s="25" t="s">
        <v>47</v>
      </c>
      <c r="B342" s="161"/>
      <c r="C342" s="161"/>
      <c r="D342" s="161"/>
      <c r="E342" s="161"/>
      <c r="F342" s="161"/>
      <c r="G342" s="161"/>
      <c r="H342" s="161"/>
      <c r="I342" s="161"/>
      <c r="J342" s="161"/>
      <c r="K342" s="161">
        <v>0</v>
      </c>
      <c r="L342" s="161">
        <v>0.1</v>
      </c>
      <c r="M342" s="156">
        <v>0.17299999999999999</v>
      </c>
    </row>
    <row r="343" spans="1:13" x14ac:dyDescent="0.25">
      <c r="A343" s="26" t="s">
        <v>670</v>
      </c>
      <c r="B343" s="181">
        <v>655</v>
      </c>
      <c r="C343" s="181">
        <v>789</v>
      </c>
      <c r="D343" s="181">
        <v>624</v>
      </c>
      <c r="E343" s="181">
        <v>801</v>
      </c>
      <c r="F343" s="181">
        <v>731</v>
      </c>
      <c r="G343" s="181">
        <v>912</v>
      </c>
      <c r="H343" s="181">
        <v>748</v>
      </c>
      <c r="I343" s="181">
        <v>735</v>
      </c>
      <c r="J343" s="181">
        <v>639</v>
      </c>
      <c r="K343" s="181">
        <v>785</v>
      </c>
      <c r="L343" s="181">
        <v>862</v>
      </c>
      <c r="M343" s="152">
        <v>614</v>
      </c>
    </row>
    <row r="344" spans="1:13" x14ac:dyDescent="0.25">
      <c r="A344" s="26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163"/>
      <c r="M344" s="77"/>
    </row>
    <row r="345" spans="1:13" x14ac:dyDescent="0.25">
      <c r="A345" s="26" t="s">
        <v>52</v>
      </c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163"/>
      <c r="M345" s="77"/>
    </row>
    <row r="346" spans="1:13" x14ac:dyDescent="0.25">
      <c r="A346" s="3" t="s">
        <v>44</v>
      </c>
      <c r="B346" s="161">
        <v>32</v>
      </c>
      <c r="C346" s="161">
        <v>31</v>
      </c>
      <c r="D346" s="161">
        <v>28</v>
      </c>
      <c r="E346" s="161">
        <v>23</v>
      </c>
      <c r="F346" s="161">
        <v>32</v>
      </c>
      <c r="G346" s="161">
        <v>27</v>
      </c>
      <c r="H346" s="161">
        <v>23</v>
      </c>
      <c r="I346" s="161">
        <v>21</v>
      </c>
      <c r="J346" s="161">
        <v>30</v>
      </c>
      <c r="K346" s="161">
        <v>21</v>
      </c>
      <c r="L346" s="161">
        <v>41</v>
      </c>
      <c r="M346" s="154">
        <v>24</v>
      </c>
    </row>
    <row r="347" spans="1:13" x14ac:dyDescent="0.25">
      <c r="A347" s="3" t="s">
        <v>45</v>
      </c>
      <c r="B347" s="161">
        <v>173</v>
      </c>
      <c r="C347" s="161">
        <v>171</v>
      </c>
      <c r="D347" s="161">
        <v>175</v>
      </c>
      <c r="E347" s="161">
        <v>131</v>
      </c>
      <c r="F347" s="161">
        <v>162</v>
      </c>
      <c r="G347" s="161">
        <v>165</v>
      </c>
      <c r="H347" s="161">
        <v>162</v>
      </c>
      <c r="I347" s="161">
        <v>156</v>
      </c>
      <c r="J347" s="161">
        <v>189</v>
      </c>
      <c r="K347" s="161">
        <v>206</v>
      </c>
      <c r="L347" s="161">
        <v>311</v>
      </c>
      <c r="M347" s="154">
        <v>237</v>
      </c>
    </row>
    <row r="348" spans="1:13" x14ac:dyDescent="0.25">
      <c r="A348" s="25" t="s">
        <v>46</v>
      </c>
      <c r="B348" s="161">
        <v>8</v>
      </c>
      <c r="C348" s="161">
        <v>10</v>
      </c>
      <c r="D348" s="161">
        <v>9</v>
      </c>
      <c r="E348" s="161">
        <v>7</v>
      </c>
      <c r="F348" s="161">
        <v>8</v>
      </c>
      <c r="G348" s="161">
        <v>6</v>
      </c>
      <c r="H348" s="161">
        <v>6</v>
      </c>
      <c r="I348" s="161">
        <v>5</v>
      </c>
      <c r="J348" s="161">
        <v>5</v>
      </c>
      <c r="K348" s="161">
        <v>7</v>
      </c>
      <c r="L348" s="161">
        <v>10</v>
      </c>
      <c r="M348" s="154">
        <v>7</v>
      </c>
    </row>
    <row r="349" spans="1:13" x14ac:dyDescent="0.25">
      <c r="A349" s="25" t="s">
        <v>47</v>
      </c>
      <c r="B349" s="161">
        <v>2</v>
      </c>
      <c r="C349" s="161">
        <v>3</v>
      </c>
      <c r="D349" s="161">
        <v>3</v>
      </c>
      <c r="E349" s="161">
        <v>3</v>
      </c>
      <c r="F349" s="161">
        <v>4</v>
      </c>
      <c r="G349" s="161">
        <v>3</v>
      </c>
      <c r="H349" s="161">
        <v>3</v>
      </c>
      <c r="I349" s="161">
        <v>2</v>
      </c>
      <c r="J349" s="161">
        <v>3</v>
      </c>
      <c r="K349" s="161">
        <v>5</v>
      </c>
      <c r="L349" s="161">
        <v>9</v>
      </c>
      <c r="M349" s="155">
        <v>4</v>
      </c>
    </row>
    <row r="350" spans="1:13" x14ac:dyDescent="0.25">
      <c r="A350" s="27" t="s">
        <v>5</v>
      </c>
      <c r="B350" s="181">
        <v>215</v>
      </c>
      <c r="C350" s="181">
        <v>216</v>
      </c>
      <c r="D350" s="181">
        <v>215</v>
      </c>
      <c r="E350" s="181">
        <v>164</v>
      </c>
      <c r="F350" s="181">
        <v>206</v>
      </c>
      <c r="G350" s="181">
        <v>201</v>
      </c>
      <c r="H350" s="181">
        <v>195</v>
      </c>
      <c r="I350" s="181">
        <v>184</v>
      </c>
      <c r="J350" s="181">
        <v>226</v>
      </c>
      <c r="K350" s="181">
        <v>239</v>
      </c>
      <c r="L350" s="181">
        <v>372</v>
      </c>
      <c r="M350" s="152">
        <v>273</v>
      </c>
    </row>
    <row r="351" spans="1:13" x14ac:dyDescent="0.25">
      <c r="A351" s="27"/>
    </row>
    <row r="352" spans="1:13" ht="15.75" thickBot="1" x14ac:dyDescent="0.3">
      <c r="A352" s="3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</row>
    <row r="353" spans="1:13" ht="15.75" thickBot="1" x14ac:dyDescent="0.3">
      <c r="A353" s="185" t="s">
        <v>53</v>
      </c>
      <c r="B353" s="184">
        <v>39814</v>
      </c>
      <c r="C353" s="182">
        <v>39845</v>
      </c>
      <c r="D353" s="182">
        <v>39873</v>
      </c>
      <c r="E353" s="182">
        <v>39904</v>
      </c>
      <c r="F353" s="182">
        <v>39934</v>
      </c>
      <c r="G353" s="182">
        <v>39965</v>
      </c>
      <c r="H353" s="182">
        <v>39995</v>
      </c>
      <c r="I353" s="182">
        <v>40026</v>
      </c>
      <c r="J353" s="182">
        <v>40057</v>
      </c>
      <c r="K353" s="182">
        <v>40087</v>
      </c>
      <c r="L353" s="182">
        <v>40126</v>
      </c>
      <c r="M353" s="183">
        <v>40148</v>
      </c>
    </row>
    <row r="354" spans="1:13" x14ac:dyDescent="0.25">
      <c r="A354" s="3" t="s">
        <v>44</v>
      </c>
      <c r="B354" s="205">
        <v>1330</v>
      </c>
      <c r="C354" s="205">
        <v>1393</v>
      </c>
      <c r="D354" s="205">
        <v>1298</v>
      </c>
      <c r="E354" s="205">
        <v>1134</v>
      </c>
      <c r="F354" s="205">
        <v>1535</v>
      </c>
      <c r="G354" s="205">
        <v>1621</v>
      </c>
      <c r="H354" s="205">
        <v>1185</v>
      </c>
      <c r="I354" s="205">
        <v>1334</v>
      </c>
      <c r="J354" s="205">
        <v>1268</v>
      </c>
      <c r="K354" s="205">
        <v>1186</v>
      </c>
      <c r="L354" s="165">
        <v>1372</v>
      </c>
      <c r="M354" s="157">
        <v>1087</v>
      </c>
    </row>
    <row r="355" spans="1:13" x14ac:dyDescent="0.25">
      <c r="A355" s="3" t="s">
        <v>45</v>
      </c>
      <c r="B355" s="205">
        <v>7353</v>
      </c>
      <c r="C355" s="205">
        <v>8519</v>
      </c>
      <c r="D355" s="205">
        <v>8759</v>
      </c>
      <c r="E355" s="205">
        <v>7343</v>
      </c>
      <c r="F355" s="205">
        <v>8443</v>
      </c>
      <c r="G355" s="205">
        <v>8987</v>
      </c>
      <c r="H355" s="205">
        <v>7908</v>
      </c>
      <c r="I355" s="205">
        <v>8267</v>
      </c>
      <c r="J355" s="205">
        <v>8645</v>
      </c>
      <c r="K355" s="205">
        <v>8873</v>
      </c>
      <c r="L355" s="160">
        <v>8822</v>
      </c>
      <c r="M355" s="154">
        <v>7540</v>
      </c>
    </row>
    <row r="356" spans="1:13" x14ac:dyDescent="0.25">
      <c r="A356" s="25" t="s">
        <v>46</v>
      </c>
      <c r="B356" s="205">
        <v>165</v>
      </c>
      <c r="C356" s="205">
        <v>171</v>
      </c>
      <c r="D356" s="205">
        <v>159</v>
      </c>
      <c r="E356" s="205">
        <v>138</v>
      </c>
      <c r="F356" s="205">
        <v>159</v>
      </c>
      <c r="G356" s="205">
        <v>220</v>
      </c>
      <c r="H356" s="205">
        <v>150</v>
      </c>
      <c r="I356" s="205">
        <v>152</v>
      </c>
      <c r="J356" s="205">
        <v>146</v>
      </c>
      <c r="K356" s="205">
        <v>175</v>
      </c>
      <c r="L356" s="159">
        <v>174</v>
      </c>
      <c r="M356" s="154">
        <v>160</v>
      </c>
    </row>
    <row r="357" spans="1:13" x14ac:dyDescent="0.25">
      <c r="A357" s="25" t="s">
        <v>47</v>
      </c>
      <c r="B357" s="205">
        <v>555</v>
      </c>
      <c r="C357" s="205">
        <v>634</v>
      </c>
      <c r="D357" s="205">
        <v>572</v>
      </c>
      <c r="E357" s="205">
        <v>484</v>
      </c>
      <c r="F357" s="205">
        <v>470</v>
      </c>
      <c r="G357" s="205">
        <v>479</v>
      </c>
      <c r="H357" s="205">
        <v>433</v>
      </c>
      <c r="I357" s="205">
        <v>440</v>
      </c>
      <c r="J357" s="205">
        <v>489</v>
      </c>
      <c r="K357" s="205">
        <v>559</v>
      </c>
      <c r="L357" s="159">
        <v>427</v>
      </c>
      <c r="M357" s="154">
        <v>403</v>
      </c>
    </row>
    <row r="358" spans="1:13" x14ac:dyDescent="0.25">
      <c r="A358" s="26" t="s">
        <v>13</v>
      </c>
      <c r="B358" s="152">
        <v>9403</v>
      </c>
      <c r="C358" s="152">
        <v>10717</v>
      </c>
      <c r="D358" s="152">
        <v>10788</v>
      </c>
      <c r="E358" s="152">
        <v>9099</v>
      </c>
      <c r="F358" s="152">
        <v>10606</v>
      </c>
      <c r="G358" s="152">
        <v>11307</v>
      </c>
      <c r="H358" s="152">
        <v>9676</v>
      </c>
      <c r="I358" s="152">
        <v>10193</v>
      </c>
      <c r="J358" s="152">
        <v>10547</v>
      </c>
      <c r="K358" s="152">
        <v>10793</v>
      </c>
      <c r="L358" s="181">
        <v>10794</v>
      </c>
      <c r="M358" s="152">
        <v>9191</v>
      </c>
    </row>
    <row r="359" spans="1:13" ht="15.75" x14ac:dyDescent="0.25">
      <c r="A359" s="179">
        <v>2008</v>
      </c>
      <c r="B359" s="294" t="s">
        <v>671</v>
      </c>
      <c r="C359" s="294"/>
      <c r="D359" s="294"/>
      <c r="E359" s="294"/>
      <c r="F359" s="294"/>
      <c r="G359" s="294"/>
      <c r="H359" s="294"/>
      <c r="I359" s="294"/>
      <c r="J359" s="294"/>
      <c r="K359" s="294"/>
      <c r="L359" s="294"/>
      <c r="M359" s="294"/>
    </row>
    <row r="360" spans="1:13" ht="15.75" thickBot="1" x14ac:dyDescent="0.3"/>
    <row r="361" spans="1:13" ht="15.75" thickBot="1" x14ac:dyDescent="0.3">
      <c r="A361" s="26" t="s">
        <v>0</v>
      </c>
      <c r="B361" s="184">
        <v>39448</v>
      </c>
      <c r="C361" s="182">
        <v>39479</v>
      </c>
      <c r="D361" s="182">
        <v>39508</v>
      </c>
      <c r="E361" s="182">
        <v>39539</v>
      </c>
      <c r="F361" s="182">
        <v>39569</v>
      </c>
      <c r="G361" s="182">
        <v>39600</v>
      </c>
      <c r="H361" s="182">
        <v>39630</v>
      </c>
      <c r="I361" s="182">
        <v>39661</v>
      </c>
      <c r="J361" s="182">
        <v>39692</v>
      </c>
      <c r="K361" s="182">
        <v>39722</v>
      </c>
      <c r="L361" s="182">
        <v>39753</v>
      </c>
      <c r="M361" s="183">
        <v>39783</v>
      </c>
    </row>
    <row r="362" spans="1:13" x14ac:dyDescent="0.25">
      <c r="A362" s="3" t="s">
        <v>44</v>
      </c>
      <c r="B362" s="205">
        <v>2256</v>
      </c>
      <c r="C362" s="205">
        <v>1678</v>
      </c>
      <c r="D362" s="205">
        <v>1475</v>
      </c>
      <c r="E362" s="205">
        <v>1417</v>
      </c>
      <c r="F362" s="205">
        <v>1392</v>
      </c>
      <c r="G362" s="205">
        <v>1319</v>
      </c>
      <c r="H362" s="205">
        <v>1066</v>
      </c>
      <c r="I362" s="205">
        <v>936</v>
      </c>
      <c r="J362" s="205">
        <v>1461</v>
      </c>
      <c r="K362" s="205">
        <v>1080</v>
      </c>
      <c r="L362" s="205">
        <v>935</v>
      </c>
      <c r="M362" s="205">
        <v>690</v>
      </c>
    </row>
    <row r="363" spans="1:13" x14ac:dyDescent="0.25">
      <c r="A363" s="3" t="s">
        <v>45</v>
      </c>
      <c r="B363" s="205">
        <v>6338</v>
      </c>
      <c r="C363" s="205">
        <v>6644</v>
      </c>
      <c r="D363" s="205">
        <v>5818</v>
      </c>
      <c r="E363" s="205">
        <v>4526</v>
      </c>
      <c r="F363" s="205">
        <v>5119</v>
      </c>
      <c r="G363" s="205">
        <v>5299</v>
      </c>
      <c r="H363" s="205">
        <v>4776</v>
      </c>
      <c r="I363" s="205">
        <v>4031</v>
      </c>
      <c r="J363" s="205">
        <v>5477</v>
      </c>
      <c r="K363" s="205">
        <v>3375</v>
      </c>
      <c r="L363" s="205">
        <v>2712</v>
      </c>
      <c r="M363" s="205">
        <v>1981</v>
      </c>
    </row>
    <row r="364" spans="1:13" x14ac:dyDescent="0.25">
      <c r="A364" s="25" t="s">
        <v>46</v>
      </c>
      <c r="B364" s="205">
        <v>139</v>
      </c>
      <c r="C364" s="205">
        <v>162</v>
      </c>
      <c r="D364" s="205">
        <v>219</v>
      </c>
      <c r="E364" s="205">
        <v>94</v>
      </c>
      <c r="F364" s="205">
        <v>116</v>
      </c>
      <c r="G364" s="205">
        <v>139</v>
      </c>
      <c r="H364" s="205">
        <v>110</v>
      </c>
      <c r="I364" s="205">
        <v>88</v>
      </c>
      <c r="J364" s="205">
        <v>147</v>
      </c>
      <c r="K364" s="205">
        <v>111</v>
      </c>
      <c r="L364" s="205">
        <v>90</v>
      </c>
      <c r="M364" s="205">
        <v>69</v>
      </c>
    </row>
    <row r="365" spans="1:13" x14ac:dyDescent="0.25">
      <c r="A365" s="25" t="s">
        <v>47</v>
      </c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</row>
    <row r="366" spans="1:13" x14ac:dyDescent="0.25">
      <c r="A366" s="26" t="s">
        <v>48</v>
      </c>
      <c r="B366" s="152">
        <v>8733</v>
      </c>
      <c r="C366" s="152">
        <v>8485</v>
      </c>
      <c r="D366" s="152">
        <v>7512</v>
      </c>
      <c r="E366" s="152">
        <v>6038</v>
      </c>
      <c r="F366" s="152">
        <v>6627</v>
      </c>
      <c r="G366" s="152">
        <v>6758</v>
      </c>
      <c r="H366" s="152">
        <v>5952</v>
      </c>
      <c r="I366" s="152">
        <v>5056</v>
      </c>
      <c r="J366" s="152">
        <v>7086</v>
      </c>
      <c r="K366" s="152">
        <v>4566</v>
      </c>
      <c r="L366" s="152">
        <v>3737</v>
      </c>
      <c r="M366" s="152">
        <v>2741</v>
      </c>
    </row>
    <row r="367" spans="1:13" x14ac:dyDescent="0.25">
      <c r="A367" s="3"/>
      <c r="B367" s="25"/>
      <c r="C367" s="25"/>
      <c r="D367" s="25"/>
      <c r="E367" s="25"/>
      <c r="F367" s="25"/>
      <c r="G367" s="25"/>
      <c r="H367" s="77"/>
      <c r="I367" s="77"/>
      <c r="J367" s="77"/>
      <c r="K367" s="77"/>
      <c r="L367" s="77"/>
      <c r="M367" s="77"/>
    </row>
    <row r="368" spans="1:13" x14ac:dyDescent="0.25">
      <c r="A368" s="27" t="s">
        <v>1</v>
      </c>
      <c r="B368" s="27"/>
      <c r="C368" s="27"/>
      <c r="D368" s="27"/>
      <c r="E368" s="27"/>
      <c r="F368" s="27"/>
      <c r="G368" s="27"/>
      <c r="H368" s="77"/>
      <c r="I368" s="77"/>
      <c r="J368" s="77"/>
      <c r="K368" s="77"/>
      <c r="L368" s="77"/>
      <c r="M368" s="77"/>
    </row>
    <row r="369" spans="1:13" x14ac:dyDescent="0.25">
      <c r="A369" s="3" t="s">
        <v>44</v>
      </c>
      <c r="B369" s="205">
        <v>130</v>
      </c>
      <c r="C369" s="205">
        <v>109</v>
      </c>
      <c r="D369" s="205">
        <v>199</v>
      </c>
      <c r="E369" s="205">
        <v>94</v>
      </c>
      <c r="F369" s="205">
        <v>101</v>
      </c>
      <c r="G369" s="205">
        <v>176</v>
      </c>
      <c r="H369" s="205">
        <v>124</v>
      </c>
      <c r="I369" s="205">
        <v>102</v>
      </c>
      <c r="J369" s="205">
        <v>223</v>
      </c>
      <c r="K369" s="205">
        <v>161</v>
      </c>
      <c r="L369" s="205">
        <v>108</v>
      </c>
      <c r="M369" s="205">
        <v>131</v>
      </c>
    </row>
    <row r="370" spans="1:13" x14ac:dyDescent="0.25">
      <c r="A370" s="3" t="s">
        <v>45</v>
      </c>
      <c r="B370" s="205">
        <v>3932</v>
      </c>
      <c r="C370" s="205">
        <v>2997</v>
      </c>
      <c r="D370" s="205">
        <v>4072</v>
      </c>
      <c r="E370" s="205">
        <v>2522</v>
      </c>
      <c r="F370" s="205">
        <v>2542</v>
      </c>
      <c r="G370" s="205">
        <v>3544</v>
      </c>
      <c r="H370" s="205">
        <v>3560</v>
      </c>
      <c r="I370" s="205">
        <v>2625</v>
      </c>
      <c r="J370" s="205">
        <v>4863</v>
      </c>
      <c r="K370" s="205">
        <v>4749</v>
      </c>
      <c r="L370" s="205">
        <v>3794</v>
      </c>
      <c r="M370" s="205">
        <v>2940</v>
      </c>
    </row>
    <row r="371" spans="1:13" x14ac:dyDescent="0.25">
      <c r="A371" s="25" t="s">
        <v>46</v>
      </c>
      <c r="B371" s="205">
        <v>16</v>
      </c>
      <c r="C371" s="205">
        <v>9</v>
      </c>
      <c r="D371" s="205">
        <v>11</v>
      </c>
      <c r="E371" s="205">
        <v>7</v>
      </c>
      <c r="F371" s="205">
        <v>6</v>
      </c>
      <c r="G371" s="205">
        <v>8</v>
      </c>
      <c r="H371" s="205">
        <v>9</v>
      </c>
      <c r="I371" s="205">
        <v>6</v>
      </c>
      <c r="J371" s="205">
        <v>20</v>
      </c>
      <c r="K371" s="205">
        <v>20</v>
      </c>
      <c r="L371" s="205">
        <v>12</v>
      </c>
      <c r="M371" s="205">
        <v>11</v>
      </c>
    </row>
    <row r="372" spans="1:13" x14ac:dyDescent="0.25">
      <c r="A372" s="25" t="s">
        <v>47</v>
      </c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</row>
    <row r="373" spans="1:13" x14ac:dyDescent="0.25">
      <c r="A373" s="26" t="s">
        <v>49</v>
      </c>
      <c r="B373" s="152">
        <v>4078</v>
      </c>
      <c r="C373" s="152">
        <v>3115</v>
      </c>
      <c r="D373" s="152">
        <v>4282</v>
      </c>
      <c r="E373" s="152">
        <v>2622</v>
      </c>
      <c r="F373" s="152">
        <v>2649</v>
      </c>
      <c r="G373" s="152">
        <v>3729</v>
      </c>
      <c r="H373" s="152">
        <v>3693</v>
      </c>
      <c r="I373" s="152">
        <v>2733</v>
      </c>
      <c r="J373" s="152">
        <v>5105</v>
      </c>
      <c r="K373" s="152">
        <v>4930</v>
      </c>
      <c r="L373" s="152">
        <v>3913</v>
      </c>
      <c r="M373" s="152">
        <v>3083</v>
      </c>
    </row>
    <row r="374" spans="1:13" x14ac:dyDescent="0.25">
      <c r="A374" s="26"/>
      <c r="B374" s="27"/>
      <c r="C374" s="27"/>
      <c r="D374" s="27"/>
      <c r="E374" s="27"/>
      <c r="F374" s="27"/>
      <c r="G374" s="27"/>
      <c r="H374" s="77"/>
      <c r="I374" s="77"/>
      <c r="J374" s="77"/>
      <c r="K374" s="77"/>
      <c r="L374" s="77"/>
      <c r="M374" s="77"/>
    </row>
    <row r="375" spans="1:13" x14ac:dyDescent="0.25">
      <c r="A375" s="26" t="s">
        <v>50</v>
      </c>
      <c r="B375" s="27"/>
      <c r="C375" s="27"/>
      <c r="D375" s="27"/>
      <c r="E375" s="27"/>
      <c r="F375" s="27"/>
      <c r="G375" s="27"/>
      <c r="H375" s="77"/>
      <c r="I375" s="77"/>
      <c r="J375" s="77"/>
      <c r="K375" s="77"/>
      <c r="L375" s="77"/>
      <c r="M375" s="77"/>
    </row>
    <row r="376" spans="1:13" x14ac:dyDescent="0.25">
      <c r="A376" s="3" t="s">
        <v>44</v>
      </c>
      <c r="B376" s="205">
        <v>210</v>
      </c>
      <c r="C376" s="205">
        <v>277</v>
      </c>
      <c r="D376" s="205">
        <v>216</v>
      </c>
      <c r="E376" s="205">
        <v>201</v>
      </c>
      <c r="F376" s="205">
        <v>198</v>
      </c>
      <c r="G376" s="205">
        <v>218</v>
      </c>
      <c r="H376" s="205">
        <v>209</v>
      </c>
      <c r="I376" s="205">
        <v>158</v>
      </c>
      <c r="J376" s="205">
        <v>177</v>
      </c>
      <c r="K376" s="205">
        <v>182</v>
      </c>
      <c r="L376" s="205">
        <v>146</v>
      </c>
      <c r="M376" s="205">
        <v>126</v>
      </c>
    </row>
    <row r="377" spans="1:13" x14ac:dyDescent="0.25">
      <c r="A377" s="3" t="s">
        <v>45</v>
      </c>
      <c r="B377" s="205">
        <v>743</v>
      </c>
      <c r="C377" s="205">
        <v>783</v>
      </c>
      <c r="D377" s="205">
        <v>920</v>
      </c>
      <c r="E377" s="205">
        <v>773</v>
      </c>
      <c r="F377" s="205">
        <v>883</v>
      </c>
      <c r="G377" s="205">
        <v>886</v>
      </c>
      <c r="H377" s="205">
        <v>820</v>
      </c>
      <c r="I377" s="205">
        <v>806</v>
      </c>
      <c r="J377" s="205">
        <v>855</v>
      </c>
      <c r="K377" s="205">
        <v>724</v>
      </c>
      <c r="L377" s="205">
        <v>668</v>
      </c>
      <c r="M377" s="205">
        <v>641</v>
      </c>
    </row>
    <row r="378" spans="1:13" x14ac:dyDescent="0.25">
      <c r="A378" s="25" t="s">
        <v>46</v>
      </c>
      <c r="B378" s="205">
        <v>24</v>
      </c>
      <c r="C378" s="205">
        <v>26</v>
      </c>
      <c r="D378" s="205">
        <v>28</v>
      </c>
      <c r="E378" s="205">
        <v>24</v>
      </c>
      <c r="F378" s="205">
        <v>26</v>
      </c>
      <c r="G378" s="205">
        <v>28</v>
      </c>
      <c r="H378" s="205">
        <v>22</v>
      </c>
      <c r="I378" s="205">
        <v>21</v>
      </c>
      <c r="J378" s="205">
        <v>24</v>
      </c>
      <c r="K378" s="205">
        <v>26</v>
      </c>
      <c r="L378" s="205">
        <v>24</v>
      </c>
      <c r="M378" s="205">
        <v>23</v>
      </c>
    </row>
    <row r="379" spans="1:13" x14ac:dyDescent="0.25">
      <c r="A379" s="25" t="s">
        <v>47</v>
      </c>
      <c r="B379" s="205">
        <v>421</v>
      </c>
      <c r="C379" s="205">
        <v>449</v>
      </c>
      <c r="D379" s="205">
        <v>493</v>
      </c>
      <c r="E379" s="205">
        <v>413</v>
      </c>
      <c r="F379" s="205">
        <v>456</v>
      </c>
      <c r="G379" s="205">
        <v>360</v>
      </c>
      <c r="H379" s="205">
        <v>457</v>
      </c>
      <c r="I379" s="205">
        <v>411</v>
      </c>
      <c r="J379" s="205">
        <v>463</v>
      </c>
      <c r="K379" s="205">
        <v>482</v>
      </c>
      <c r="L379" s="205">
        <v>411</v>
      </c>
      <c r="M379" s="205">
        <v>406</v>
      </c>
    </row>
    <row r="380" spans="1:13" x14ac:dyDescent="0.25">
      <c r="A380" s="27" t="s">
        <v>4</v>
      </c>
      <c r="B380" s="152">
        <v>1398</v>
      </c>
      <c r="C380" s="152">
        <v>1535</v>
      </c>
      <c r="D380" s="152">
        <v>1657</v>
      </c>
      <c r="E380" s="152">
        <v>1410</v>
      </c>
      <c r="F380" s="152">
        <v>1563</v>
      </c>
      <c r="G380" s="152">
        <v>1492</v>
      </c>
      <c r="H380" s="152">
        <v>1509</v>
      </c>
      <c r="I380" s="152">
        <v>1396</v>
      </c>
      <c r="J380" s="152">
        <v>1519</v>
      </c>
      <c r="K380" s="152">
        <v>1413</v>
      </c>
      <c r="L380" s="152">
        <v>1249</v>
      </c>
      <c r="M380" s="152">
        <v>1196</v>
      </c>
    </row>
    <row r="381" spans="1:13" x14ac:dyDescent="0.25">
      <c r="A381" s="27"/>
      <c r="B381" s="27"/>
      <c r="C381" s="27"/>
      <c r="D381" s="27"/>
      <c r="E381" s="27"/>
      <c r="F381" s="27"/>
      <c r="G381" s="27"/>
      <c r="H381" s="77"/>
      <c r="I381" s="77"/>
      <c r="J381" s="77"/>
      <c r="K381" s="77"/>
      <c r="L381" s="77"/>
      <c r="M381" s="77"/>
    </row>
    <row r="382" spans="1:13" x14ac:dyDescent="0.25">
      <c r="A382" s="27" t="s">
        <v>2</v>
      </c>
      <c r="B382" s="27"/>
      <c r="C382" s="27"/>
      <c r="D382" s="27"/>
      <c r="E382" s="27"/>
      <c r="F382" s="27"/>
      <c r="G382" s="27"/>
      <c r="H382" s="77"/>
      <c r="I382" s="77"/>
      <c r="J382" s="77"/>
      <c r="K382" s="77"/>
      <c r="L382" s="77"/>
      <c r="M382" s="77"/>
    </row>
    <row r="383" spans="1:13" x14ac:dyDescent="0.25">
      <c r="A383" s="3" t="s">
        <v>44</v>
      </c>
      <c r="B383" s="205">
        <v>10</v>
      </c>
      <c r="C383" s="205">
        <v>14</v>
      </c>
      <c r="D383" s="205">
        <v>24</v>
      </c>
      <c r="E383" s="205">
        <v>8</v>
      </c>
      <c r="F383" s="205">
        <v>10</v>
      </c>
      <c r="G383" s="205">
        <v>19</v>
      </c>
      <c r="H383" s="205">
        <v>9</v>
      </c>
      <c r="I383" s="205">
        <v>11</v>
      </c>
      <c r="J383" s="205">
        <v>18</v>
      </c>
      <c r="K383" s="205">
        <v>12</v>
      </c>
      <c r="L383" s="205">
        <v>7</v>
      </c>
      <c r="M383" s="205">
        <v>9</v>
      </c>
    </row>
    <row r="384" spans="1:13" x14ac:dyDescent="0.25">
      <c r="A384" s="3" t="s">
        <v>45</v>
      </c>
      <c r="B384" s="205">
        <v>568</v>
      </c>
      <c r="C384" s="205">
        <v>535</v>
      </c>
      <c r="D384" s="205">
        <v>709</v>
      </c>
      <c r="E384" s="205">
        <v>589</v>
      </c>
      <c r="F384" s="205">
        <v>594</v>
      </c>
      <c r="G384" s="205">
        <v>720</v>
      </c>
      <c r="H384" s="205">
        <v>614</v>
      </c>
      <c r="I384" s="205">
        <v>632</v>
      </c>
      <c r="J384" s="205">
        <v>795</v>
      </c>
      <c r="K384" s="205">
        <v>540</v>
      </c>
      <c r="L384" s="205">
        <v>456</v>
      </c>
      <c r="M384" s="205">
        <v>387</v>
      </c>
    </row>
    <row r="385" spans="1:13" x14ac:dyDescent="0.25">
      <c r="A385" s="25" t="s">
        <v>46</v>
      </c>
      <c r="B385" s="205">
        <v>18</v>
      </c>
      <c r="C385" s="205">
        <v>17</v>
      </c>
      <c r="D385" s="205">
        <v>26</v>
      </c>
      <c r="E385" s="205">
        <v>15</v>
      </c>
      <c r="F385" s="205">
        <v>17</v>
      </c>
      <c r="G385" s="205">
        <v>24</v>
      </c>
      <c r="H385" s="205">
        <v>18</v>
      </c>
      <c r="I385" s="205">
        <v>16</v>
      </c>
      <c r="J385" s="205">
        <v>21</v>
      </c>
      <c r="K385" s="205">
        <v>8</v>
      </c>
      <c r="L385" s="205">
        <v>7</v>
      </c>
      <c r="M385" s="205">
        <v>10</v>
      </c>
    </row>
    <row r="386" spans="1:13" x14ac:dyDescent="0.25">
      <c r="A386" s="25" t="s">
        <v>47</v>
      </c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</row>
    <row r="387" spans="1:13" x14ac:dyDescent="0.25">
      <c r="A387" s="26" t="s">
        <v>51</v>
      </c>
      <c r="B387" s="152">
        <v>596</v>
      </c>
      <c r="C387" s="152">
        <v>566</v>
      </c>
      <c r="D387" s="152">
        <v>759</v>
      </c>
      <c r="E387" s="152">
        <v>613</v>
      </c>
      <c r="F387" s="152">
        <v>621</v>
      </c>
      <c r="G387" s="152">
        <v>764</v>
      </c>
      <c r="H387" s="152">
        <v>640</v>
      </c>
      <c r="I387" s="152">
        <v>659</v>
      </c>
      <c r="J387" s="152">
        <v>835</v>
      </c>
      <c r="K387" s="152">
        <v>561</v>
      </c>
      <c r="L387" s="152">
        <v>471</v>
      </c>
      <c r="M387" s="152">
        <v>405</v>
      </c>
    </row>
    <row r="388" spans="1:13" x14ac:dyDescent="0.25">
      <c r="A388" s="26"/>
      <c r="B388" s="27"/>
      <c r="C388" s="27"/>
      <c r="D388" s="27"/>
      <c r="E388" s="27"/>
      <c r="F388" s="27"/>
      <c r="G388" s="27"/>
      <c r="H388" s="77"/>
      <c r="I388" s="77"/>
      <c r="J388" s="77"/>
      <c r="K388" s="77"/>
      <c r="L388" s="77"/>
      <c r="M388" s="77"/>
    </row>
    <row r="389" spans="1:13" x14ac:dyDescent="0.25">
      <c r="A389" s="26" t="s">
        <v>3</v>
      </c>
      <c r="B389" s="27"/>
      <c r="C389" s="27"/>
      <c r="D389" s="27"/>
      <c r="E389" s="27"/>
      <c r="F389" s="27"/>
      <c r="G389" s="27"/>
      <c r="H389" s="77"/>
      <c r="I389" s="77"/>
      <c r="J389" s="77"/>
      <c r="K389" s="77"/>
      <c r="L389" s="77"/>
      <c r="M389" s="77"/>
    </row>
    <row r="390" spans="1:13" x14ac:dyDescent="0.25">
      <c r="A390" s="3" t="s">
        <v>44</v>
      </c>
      <c r="B390" s="205">
        <v>364</v>
      </c>
      <c r="C390" s="205">
        <v>376</v>
      </c>
      <c r="D390" s="205">
        <v>351</v>
      </c>
      <c r="E390" s="205">
        <v>324</v>
      </c>
      <c r="F390" s="205">
        <v>264</v>
      </c>
      <c r="G390" s="205">
        <v>382</v>
      </c>
      <c r="H390" s="205">
        <v>303</v>
      </c>
      <c r="I390" s="205">
        <v>283</v>
      </c>
      <c r="J390" s="205">
        <v>249</v>
      </c>
      <c r="K390" s="205">
        <v>275</v>
      </c>
      <c r="L390" s="205">
        <v>222</v>
      </c>
      <c r="M390" s="205">
        <v>183</v>
      </c>
    </row>
    <row r="391" spans="1:13" x14ac:dyDescent="0.25">
      <c r="A391" s="3" t="s">
        <v>45</v>
      </c>
      <c r="B391" s="205">
        <v>516</v>
      </c>
      <c r="C391" s="205">
        <v>626</v>
      </c>
      <c r="D391" s="205">
        <v>523</v>
      </c>
      <c r="E391" s="205">
        <v>583</v>
      </c>
      <c r="F391" s="205">
        <v>466</v>
      </c>
      <c r="G391" s="205">
        <v>695</v>
      </c>
      <c r="H391" s="205">
        <v>551</v>
      </c>
      <c r="I391" s="205">
        <v>544</v>
      </c>
      <c r="J391" s="205">
        <v>462</v>
      </c>
      <c r="K391" s="205">
        <v>472</v>
      </c>
      <c r="L391" s="205">
        <v>478</v>
      </c>
      <c r="M391" s="205">
        <v>377</v>
      </c>
    </row>
    <row r="392" spans="1:13" x14ac:dyDescent="0.25">
      <c r="A392" s="25" t="s">
        <v>46</v>
      </c>
      <c r="B392" s="205">
        <v>26</v>
      </c>
      <c r="C392" s="205">
        <v>39</v>
      </c>
      <c r="D392" s="205">
        <v>29</v>
      </c>
      <c r="E392" s="205">
        <v>31</v>
      </c>
      <c r="F392" s="205">
        <v>21</v>
      </c>
      <c r="G392" s="205">
        <v>33</v>
      </c>
      <c r="H392" s="205">
        <v>24</v>
      </c>
      <c r="I392" s="205">
        <v>25</v>
      </c>
      <c r="J392" s="205">
        <v>25</v>
      </c>
      <c r="K392" s="205">
        <v>25</v>
      </c>
      <c r="L392" s="205">
        <v>24</v>
      </c>
      <c r="M392" s="205">
        <v>18</v>
      </c>
    </row>
    <row r="393" spans="1:13" x14ac:dyDescent="0.25">
      <c r="A393" s="25" t="s">
        <v>47</v>
      </c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</row>
    <row r="394" spans="1:13" x14ac:dyDescent="0.25">
      <c r="A394" s="26" t="s">
        <v>670</v>
      </c>
      <c r="B394" s="152">
        <v>906</v>
      </c>
      <c r="C394" s="152">
        <v>1041</v>
      </c>
      <c r="D394" s="152">
        <v>903</v>
      </c>
      <c r="E394" s="152">
        <v>937</v>
      </c>
      <c r="F394" s="152">
        <v>751</v>
      </c>
      <c r="G394" s="152">
        <v>1110</v>
      </c>
      <c r="H394" s="152">
        <v>878</v>
      </c>
      <c r="I394" s="152">
        <v>852</v>
      </c>
      <c r="J394" s="152">
        <v>736</v>
      </c>
      <c r="K394" s="152">
        <v>772</v>
      </c>
      <c r="L394" s="152">
        <v>724</v>
      </c>
      <c r="M394" s="152">
        <v>577</v>
      </c>
    </row>
    <row r="395" spans="1:13" x14ac:dyDescent="0.25">
      <c r="A395" s="26"/>
      <c r="B395" s="27"/>
      <c r="C395" s="27"/>
      <c r="D395" s="27"/>
      <c r="E395" s="27"/>
      <c r="F395" s="27"/>
      <c r="G395" s="27"/>
      <c r="H395" s="77"/>
      <c r="I395" s="77"/>
      <c r="J395" s="77"/>
      <c r="K395" s="77"/>
      <c r="L395" s="77"/>
      <c r="M395" s="77"/>
    </row>
    <row r="396" spans="1:13" x14ac:dyDescent="0.25">
      <c r="A396" s="26" t="s">
        <v>52</v>
      </c>
      <c r="B396" s="27"/>
      <c r="C396" s="27"/>
      <c r="D396" s="27"/>
      <c r="E396" s="27"/>
      <c r="F396" s="27"/>
      <c r="G396" s="27"/>
      <c r="H396" s="77"/>
      <c r="I396" s="77"/>
      <c r="J396" s="77"/>
      <c r="K396" s="77"/>
      <c r="L396" s="77"/>
      <c r="M396" s="77"/>
    </row>
    <row r="397" spans="1:13" x14ac:dyDescent="0.25">
      <c r="A397" s="3" t="s">
        <v>44</v>
      </c>
      <c r="B397" s="205">
        <v>34</v>
      </c>
      <c r="C397" s="205">
        <v>36</v>
      </c>
      <c r="D397" s="205">
        <v>40</v>
      </c>
      <c r="E397" s="205">
        <v>33</v>
      </c>
      <c r="F397" s="205">
        <v>37</v>
      </c>
      <c r="G397" s="205">
        <v>36</v>
      </c>
      <c r="H397" s="205">
        <v>36</v>
      </c>
      <c r="I397" s="205">
        <v>34</v>
      </c>
      <c r="J397" s="205">
        <v>37</v>
      </c>
      <c r="K397" s="205">
        <v>34</v>
      </c>
      <c r="L397" s="205">
        <v>37</v>
      </c>
      <c r="M397" s="205">
        <v>17</v>
      </c>
    </row>
    <row r="398" spans="1:13" x14ac:dyDescent="0.25">
      <c r="A398" s="3" t="s">
        <v>45</v>
      </c>
      <c r="B398" s="205">
        <v>209</v>
      </c>
      <c r="C398" s="205">
        <v>180</v>
      </c>
      <c r="D398" s="205">
        <v>225</v>
      </c>
      <c r="E398" s="205">
        <v>169</v>
      </c>
      <c r="F398" s="205">
        <v>180</v>
      </c>
      <c r="G398" s="205">
        <v>172</v>
      </c>
      <c r="H398" s="205">
        <v>223</v>
      </c>
      <c r="I398" s="205">
        <v>196</v>
      </c>
      <c r="J398" s="205">
        <v>232</v>
      </c>
      <c r="K398" s="205">
        <v>162</v>
      </c>
      <c r="L398" s="205">
        <v>174</v>
      </c>
      <c r="M398" s="205">
        <v>106</v>
      </c>
    </row>
    <row r="399" spans="1:13" x14ac:dyDescent="0.25">
      <c r="A399" s="25" t="s">
        <v>46</v>
      </c>
      <c r="B399" s="205">
        <v>9</v>
      </c>
      <c r="C399" s="205">
        <v>10</v>
      </c>
      <c r="D399" s="205">
        <v>10</v>
      </c>
      <c r="E399" s="205">
        <v>9</v>
      </c>
      <c r="F399" s="205">
        <v>10</v>
      </c>
      <c r="G399" s="205">
        <v>7</v>
      </c>
      <c r="H399" s="205">
        <v>10</v>
      </c>
      <c r="I399" s="205">
        <v>9</v>
      </c>
      <c r="J399" s="205">
        <v>13</v>
      </c>
      <c r="K399" s="205">
        <v>9</v>
      </c>
      <c r="L399" s="205">
        <v>8</v>
      </c>
      <c r="M399" s="205">
        <v>6</v>
      </c>
    </row>
    <row r="400" spans="1:13" x14ac:dyDescent="0.25">
      <c r="A400" s="25" t="s">
        <v>47</v>
      </c>
      <c r="B400" s="205">
        <v>1</v>
      </c>
      <c r="C400" s="205">
        <v>1</v>
      </c>
      <c r="D400" s="205">
        <v>1</v>
      </c>
      <c r="E400" s="205">
        <v>1</v>
      </c>
      <c r="F400" s="205">
        <v>1</v>
      </c>
      <c r="G400" s="205">
        <v>0</v>
      </c>
      <c r="H400" s="205">
        <v>1</v>
      </c>
      <c r="I400" s="205">
        <v>1</v>
      </c>
      <c r="J400" s="205">
        <v>1</v>
      </c>
      <c r="K400" s="205">
        <v>1</v>
      </c>
      <c r="L400" s="205">
        <v>2</v>
      </c>
      <c r="M400" s="205">
        <v>1</v>
      </c>
    </row>
    <row r="401" spans="1:13" x14ac:dyDescent="0.25">
      <c r="A401" s="27" t="s">
        <v>5</v>
      </c>
      <c r="B401" s="152">
        <v>253</v>
      </c>
      <c r="C401" s="152">
        <v>226</v>
      </c>
      <c r="D401" s="152">
        <v>276</v>
      </c>
      <c r="E401" s="152">
        <v>212</v>
      </c>
      <c r="F401" s="152">
        <v>227</v>
      </c>
      <c r="G401" s="152">
        <v>216</v>
      </c>
      <c r="H401" s="152">
        <v>271</v>
      </c>
      <c r="I401" s="152">
        <v>240</v>
      </c>
      <c r="J401" s="152">
        <v>283</v>
      </c>
      <c r="K401" s="152">
        <v>206</v>
      </c>
      <c r="L401" s="152">
        <v>221</v>
      </c>
      <c r="M401" s="152">
        <v>130</v>
      </c>
    </row>
    <row r="402" spans="1:13" x14ac:dyDescent="0.25">
      <c r="A402" s="27"/>
      <c r="B402" s="27"/>
      <c r="C402" s="27"/>
      <c r="D402" s="27"/>
      <c r="E402" s="27"/>
      <c r="F402" s="27"/>
    </row>
    <row r="403" spans="1:13" ht="15.75" thickBot="1" x14ac:dyDescent="0.3">
      <c r="A403" s="3"/>
    </row>
    <row r="404" spans="1:13" ht="15.75" thickBot="1" x14ac:dyDescent="0.3">
      <c r="A404" s="185" t="s">
        <v>53</v>
      </c>
      <c r="B404" s="184">
        <v>39448</v>
      </c>
      <c r="C404" s="182">
        <v>39479</v>
      </c>
      <c r="D404" s="182">
        <v>39508</v>
      </c>
      <c r="E404" s="182">
        <v>39539</v>
      </c>
      <c r="F404" s="182">
        <v>39569</v>
      </c>
      <c r="G404" s="182">
        <v>39600</v>
      </c>
      <c r="H404" s="182">
        <v>39630</v>
      </c>
      <c r="I404" s="182">
        <v>39661</v>
      </c>
      <c r="J404" s="182">
        <v>39692</v>
      </c>
      <c r="K404" s="182">
        <v>39722</v>
      </c>
      <c r="L404" s="182">
        <v>39753</v>
      </c>
      <c r="M404" s="183">
        <v>39783</v>
      </c>
    </row>
    <row r="405" spans="1:13" x14ac:dyDescent="0.25">
      <c r="A405" s="3" t="s">
        <v>44</v>
      </c>
      <c r="B405" s="205">
        <v>3004</v>
      </c>
      <c r="C405" s="205">
        <v>2491</v>
      </c>
      <c r="D405" s="205">
        <v>2304</v>
      </c>
      <c r="E405" s="205">
        <v>2078</v>
      </c>
      <c r="F405" s="205">
        <v>2003</v>
      </c>
      <c r="G405" s="205">
        <v>2151</v>
      </c>
      <c r="H405" s="205">
        <v>1747</v>
      </c>
      <c r="I405" s="205">
        <v>1524</v>
      </c>
      <c r="J405" s="205">
        <v>2164</v>
      </c>
      <c r="K405" s="205">
        <v>1743</v>
      </c>
      <c r="L405" s="205">
        <v>1455</v>
      </c>
      <c r="M405" s="205">
        <v>1156</v>
      </c>
    </row>
    <row r="406" spans="1:13" x14ac:dyDescent="0.25">
      <c r="A406" s="3" t="s">
        <v>45</v>
      </c>
      <c r="B406" s="205">
        <v>12307</v>
      </c>
      <c r="C406" s="205">
        <v>11766</v>
      </c>
      <c r="D406" s="205">
        <v>12267</v>
      </c>
      <c r="E406" s="205">
        <v>9162</v>
      </c>
      <c r="F406" s="205">
        <v>9784</v>
      </c>
      <c r="G406" s="205">
        <v>11317</v>
      </c>
      <c r="H406" s="205">
        <v>10544</v>
      </c>
      <c r="I406" s="205">
        <v>8835</v>
      </c>
      <c r="J406" s="205">
        <v>12685</v>
      </c>
      <c r="K406" s="205">
        <v>10023</v>
      </c>
      <c r="L406" s="205">
        <v>8282</v>
      </c>
      <c r="M406" s="205">
        <v>6432</v>
      </c>
    </row>
    <row r="407" spans="1:13" x14ac:dyDescent="0.25">
      <c r="A407" s="25" t="s">
        <v>46</v>
      </c>
      <c r="B407" s="205">
        <v>231</v>
      </c>
      <c r="C407" s="205">
        <v>262</v>
      </c>
      <c r="D407" s="205">
        <v>325</v>
      </c>
      <c r="E407" s="205">
        <v>180</v>
      </c>
      <c r="F407" s="205">
        <v>196</v>
      </c>
      <c r="G407" s="205">
        <v>240</v>
      </c>
      <c r="H407" s="205">
        <v>194</v>
      </c>
      <c r="I407" s="205">
        <v>165</v>
      </c>
      <c r="J407" s="205">
        <v>251</v>
      </c>
      <c r="K407" s="205">
        <v>199</v>
      </c>
      <c r="L407" s="205">
        <v>166</v>
      </c>
      <c r="M407" s="205">
        <v>137</v>
      </c>
    </row>
    <row r="408" spans="1:13" x14ac:dyDescent="0.25">
      <c r="A408" s="25" t="s">
        <v>47</v>
      </c>
      <c r="B408" s="205">
        <v>421</v>
      </c>
      <c r="C408" s="205">
        <v>450</v>
      </c>
      <c r="D408" s="205">
        <v>493</v>
      </c>
      <c r="E408" s="205">
        <v>414</v>
      </c>
      <c r="F408" s="205">
        <v>457</v>
      </c>
      <c r="G408" s="205">
        <v>360</v>
      </c>
      <c r="H408" s="205">
        <v>458</v>
      </c>
      <c r="I408" s="205">
        <v>412</v>
      </c>
      <c r="J408" s="205">
        <v>464</v>
      </c>
      <c r="K408" s="205">
        <v>484</v>
      </c>
      <c r="L408" s="205">
        <v>413</v>
      </c>
      <c r="M408" s="205">
        <v>407</v>
      </c>
    </row>
    <row r="409" spans="1:13" x14ac:dyDescent="0.25">
      <c r="A409" s="26" t="s">
        <v>13</v>
      </c>
      <c r="B409" s="152">
        <v>15964</v>
      </c>
      <c r="C409" s="152">
        <v>14968</v>
      </c>
      <c r="D409" s="152">
        <v>15389</v>
      </c>
      <c r="E409" s="152">
        <v>11833</v>
      </c>
      <c r="F409" s="152">
        <v>12440</v>
      </c>
      <c r="G409" s="152">
        <v>14069</v>
      </c>
      <c r="H409" s="152">
        <v>12943</v>
      </c>
      <c r="I409" s="152">
        <v>10936</v>
      </c>
      <c r="J409" s="152">
        <v>15564</v>
      </c>
      <c r="K409" s="152">
        <v>12448</v>
      </c>
      <c r="L409" s="152">
        <v>10315</v>
      </c>
      <c r="M409" s="152">
        <v>8132</v>
      </c>
    </row>
  </sheetData>
  <mergeCells count="8">
    <mergeCell ref="B359:M359"/>
    <mergeCell ref="B154:M154"/>
    <mergeCell ref="B100:M100"/>
    <mergeCell ref="B3:M3"/>
    <mergeCell ref="A47:M47"/>
    <mergeCell ref="B50:M50"/>
    <mergeCell ref="B206:M206"/>
    <mergeCell ref="B308:M30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47" max="12" man="1"/>
    <brk id="99" max="16383" man="1"/>
    <brk id="153" max="12" man="1"/>
    <brk id="204" max="16383" man="1"/>
    <brk id="256" max="16383" man="1"/>
    <brk id="307" max="12" man="1"/>
    <brk id="3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ht="14.45" x14ac:dyDescent="0.35">
      <c r="A1" s="304" t="s">
        <v>40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5" thickBot="1" x14ac:dyDescent="0.4"/>
    <row r="3" spans="1:15" ht="14.45" x14ac:dyDescent="0.35">
      <c r="A3" s="1"/>
      <c r="B3" s="296" t="s">
        <v>30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7"/>
    </row>
    <row r="4" spans="1:15" ht="14.45" x14ac:dyDescent="0.3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ht="14.45" x14ac:dyDescent="0.3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ht="14.45" x14ac:dyDescent="0.3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ht="14.45" x14ac:dyDescent="0.3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ht="14.45" x14ac:dyDescent="0.3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ht="14.45" x14ac:dyDescent="0.3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ht="14.45" x14ac:dyDescent="0.3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ht="14.45" x14ac:dyDescent="0.3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ht="14.45" x14ac:dyDescent="0.3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ht="14.45" x14ac:dyDescent="0.3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ht="14.45" x14ac:dyDescent="0.3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ht="14.45" x14ac:dyDescent="0.3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ht="14.45" x14ac:dyDescent="0.3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ht="14.45" x14ac:dyDescent="0.3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ht="14.45" x14ac:dyDescent="0.3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45" x14ac:dyDescent="0.35">
      <c r="A19" s="2"/>
      <c r="B19" s="305" t="s">
        <v>43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298"/>
    </row>
    <row r="20" spans="1:14" ht="14.45" x14ac:dyDescent="0.3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ht="14.45" x14ac:dyDescent="0.3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ht="14.45" x14ac:dyDescent="0.3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ht="14.45" x14ac:dyDescent="0.3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ht="14.45" x14ac:dyDescent="0.3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ht="14.45" x14ac:dyDescent="0.3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ht="14.45" x14ac:dyDescent="0.3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ht="14.45" x14ac:dyDescent="0.3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ht="14.45" x14ac:dyDescent="0.3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ht="14.45" x14ac:dyDescent="0.3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ht="14.45" x14ac:dyDescent="0.3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ht="14.45" x14ac:dyDescent="0.3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ht="14.45" x14ac:dyDescent="0.3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ht="14.45" x14ac:dyDescent="0.3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ht="14.45" x14ac:dyDescent="0.3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4.45" x14ac:dyDescent="0.35">
      <c r="A35" s="2"/>
      <c r="B35" s="298" t="s">
        <v>17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300"/>
    </row>
    <row r="36" spans="1:14" ht="14.45" x14ac:dyDescent="0.3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ht="14.45" x14ac:dyDescent="0.3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ht="14.45" x14ac:dyDescent="0.3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ht="14.45" x14ac:dyDescent="0.3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ht="14.45" x14ac:dyDescent="0.3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ht="14.45" x14ac:dyDescent="0.3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ht="14.45" x14ac:dyDescent="0.3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ht="14.45" x14ac:dyDescent="0.3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ht="14.45" x14ac:dyDescent="0.3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ht="14.45" x14ac:dyDescent="0.3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ht="14.45" x14ac:dyDescent="0.3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ht="14.45" x14ac:dyDescent="0.3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ht="14.45" x14ac:dyDescent="0.3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ht="14.45" x14ac:dyDescent="0.3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ht="14.45" x14ac:dyDescent="0.35">
      <c r="A51" s="2"/>
      <c r="B51" s="301" t="s">
        <v>29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3"/>
    </row>
    <row r="52" spans="1:14" ht="14.45" x14ac:dyDescent="0.3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ht="14.45" x14ac:dyDescent="0.3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ht="14.45" x14ac:dyDescent="0.3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ht="14.45" x14ac:dyDescent="0.3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ht="14.45" x14ac:dyDescent="0.3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ht="14.45" x14ac:dyDescent="0.3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ht="14.45" x14ac:dyDescent="0.3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ht="14.45" x14ac:dyDescent="0.3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ht="14.45" x14ac:dyDescent="0.3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ht="14.45" x14ac:dyDescent="0.3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ht="14.45" x14ac:dyDescent="0.3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ht="14.45" x14ac:dyDescent="0.3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ht="14.45" x14ac:dyDescent="0.3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ht="14.45" x14ac:dyDescent="0.35">
      <c r="A66" s="2"/>
      <c r="B66" s="298" t="s">
        <v>36</v>
      </c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300"/>
    </row>
    <row r="67" spans="1:14" ht="14.45" x14ac:dyDescent="0.3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ht="14.45" x14ac:dyDescent="0.3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ht="14.45" x14ac:dyDescent="0.3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ht="14.45" x14ac:dyDescent="0.3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ht="14.45" x14ac:dyDescent="0.3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ht="14.45" x14ac:dyDescent="0.3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ht="14.45" x14ac:dyDescent="0.3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ht="14.45" x14ac:dyDescent="0.3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ht="14.45" x14ac:dyDescent="0.3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ht="14.45" x14ac:dyDescent="0.3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ht="14.45" x14ac:dyDescent="0.3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ht="14.45" x14ac:dyDescent="0.3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ht="14.45" x14ac:dyDescent="0.3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ht="14.45" x14ac:dyDescent="0.35">
      <c r="A82" s="4"/>
      <c r="B82" t="s">
        <v>12</v>
      </c>
    </row>
    <row r="84" spans="1:14" ht="14.45" hidden="1" outlineLevel="1" x14ac:dyDescent="0.3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t="14.45" hidden="1" outlineLevel="1" x14ac:dyDescent="0.3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t="14.45" hidden="1" outlineLevel="1" x14ac:dyDescent="0.35"/>
    <row r="87" spans="1:14" ht="14.45" hidden="1" outlineLevel="1" x14ac:dyDescent="0.3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t="14.45" hidden="1" outlineLevel="1" x14ac:dyDescent="0.3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ht="14.45" collapsed="1" x14ac:dyDescent="0.35"/>
    <row r="90" spans="1:14" ht="14.45" x14ac:dyDescent="0.35">
      <c r="A90" s="81" t="s">
        <v>62</v>
      </c>
    </row>
    <row r="91" spans="1:14" ht="14.45" x14ac:dyDescent="0.3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ht="14.45" x14ac:dyDescent="0.3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ht="14.45" x14ac:dyDescent="0.3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ht="14.45" x14ac:dyDescent="0.3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ht="14.45" x14ac:dyDescent="0.3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ht="14.45" x14ac:dyDescent="0.35">
      <c r="A97" s="81" t="s">
        <v>61</v>
      </c>
    </row>
    <row r="98" spans="1:17" ht="14.45" x14ac:dyDescent="0.3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ht="14.45" x14ac:dyDescent="0.3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ht="14.45" x14ac:dyDescent="0.3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ht="14.45" x14ac:dyDescent="0.3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ht="14.45" x14ac:dyDescent="0.3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ht="14.45" x14ac:dyDescent="0.35">
      <c r="A104" s="81" t="s">
        <v>63</v>
      </c>
    </row>
    <row r="105" spans="1:17" ht="14.45" x14ac:dyDescent="0.3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ht="14.45" x14ac:dyDescent="0.3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ht="14.45" x14ac:dyDescent="0.3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ht="14.45" x14ac:dyDescent="0.3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ht="14.45" x14ac:dyDescent="0.3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ht="14.45" x14ac:dyDescent="0.35">
      <c r="A111" t="s">
        <v>11</v>
      </c>
    </row>
    <row r="112" spans="1:17" ht="14.45" x14ac:dyDescent="0.3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ht="14.45" x14ac:dyDescent="0.3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ht="14.45" x14ac:dyDescent="0.3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ht="14.45" x14ac:dyDescent="0.3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ht="14.45" x14ac:dyDescent="0.3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ht="14.45" x14ac:dyDescent="0.3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ht="14.45" x14ac:dyDescent="0.3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ht="14.45" x14ac:dyDescent="0.3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ht="14.45" x14ac:dyDescent="0.35">
      <c r="B121" s="40"/>
    </row>
    <row r="122" spans="1:17" ht="14.45" x14ac:dyDescent="0.35">
      <c r="A122" s="81" t="s">
        <v>67</v>
      </c>
    </row>
    <row r="123" spans="1:17" ht="14.45" x14ac:dyDescent="0.3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ht="14.45" x14ac:dyDescent="0.3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ht="14.45" x14ac:dyDescent="0.3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ht="14.45" x14ac:dyDescent="0.3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ht="14.45" x14ac:dyDescent="0.3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ht="14.45" x14ac:dyDescent="0.35">
      <c r="H128" s="40"/>
      <c r="I128" s="40"/>
      <c r="J128" s="40"/>
      <c r="K128" s="40"/>
      <c r="L128" s="40"/>
      <c r="M128" s="40"/>
      <c r="N128" s="40"/>
      <c r="O128" s="40"/>
    </row>
    <row r="129" spans="1:16" ht="14.45" x14ac:dyDescent="0.35">
      <c r="A129" s="81" t="s">
        <v>68</v>
      </c>
    </row>
    <row r="130" spans="1:16" ht="14.45" x14ac:dyDescent="0.3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ht="14.45" x14ac:dyDescent="0.3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ht="14.45" x14ac:dyDescent="0.3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ht="14.45" x14ac:dyDescent="0.35">
      <c r="A1" s="304" t="s">
        <v>41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4.45" x14ac:dyDescent="0.3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ht="14.45" x14ac:dyDescent="0.35">
      <c r="B3" s="305" t="s">
        <v>39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4" ht="14.45" x14ac:dyDescent="0.3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ht="14.45" x14ac:dyDescent="0.3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ht="14.45" x14ac:dyDescent="0.3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ht="14.45" x14ac:dyDescent="0.3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ht="14.45" x14ac:dyDescent="0.3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ht="14.45" x14ac:dyDescent="0.3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ht="14.45" x14ac:dyDescent="0.3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ht="14.45" x14ac:dyDescent="0.3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ht="14.45" x14ac:dyDescent="0.3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ht="14.45" x14ac:dyDescent="0.35">
      <c r="B13" s="305" t="s">
        <v>42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</row>
    <row r="14" spans="1:14" ht="14.45" x14ac:dyDescent="0.3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ht="14.45" x14ac:dyDescent="0.3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ht="14.45" x14ac:dyDescent="0.3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ht="14.45" x14ac:dyDescent="0.3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ht="14.45" x14ac:dyDescent="0.3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ht="14.45" x14ac:dyDescent="0.3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ht="14.45" x14ac:dyDescent="0.3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ht="14.45" x14ac:dyDescent="0.3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ht="14.45" x14ac:dyDescent="0.3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ht="14.45" x14ac:dyDescent="0.3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ht="14.45" x14ac:dyDescent="0.35">
      <c r="A24" s="25"/>
      <c r="B24" s="305" t="s">
        <v>38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</row>
    <row r="25" spans="1:14" ht="14.45" x14ac:dyDescent="0.3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ht="14.45" x14ac:dyDescent="0.3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ht="14.45" x14ac:dyDescent="0.3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ht="14.45" x14ac:dyDescent="0.3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ht="14.45" x14ac:dyDescent="0.3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ht="14.45" x14ac:dyDescent="0.3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ht="14.45" x14ac:dyDescent="0.3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thickBot="1" x14ac:dyDescent="0.4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ht="14.4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305" t="s">
        <v>37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7"/>
  <sheetViews>
    <sheetView zoomScale="110" zoomScaleNormal="110" workbookViewId="0">
      <selection activeCell="R12" sqref="R12"/>
    </sheetView>
  </sheetViews>
  <sheetFormatPr defaultRowHeight="15" x14ac:dyDescent="0.25"/>
  <cols>
    <col min="1" max="1" width="29" customWidth="1"/>
    <col min="2" max="13" width="15.7109375" customWidth="1"/>
  </cols>
  <sheetData>
    <row r="2" spans="1:15" thickBot="1" x14ac:dyDescent="0.4">
      <c r="A2" s="3"/>
      <c r="B2" s="290" t="s">
        <v>672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5" ht="15.95" thickBot="1" x14ac:dyDescent="0.4">
      <c r="A3" s="179">
        <v>2015</v>
      </c>
      <c r="B3" s="192">
        <v>42005</v>
      </c>
      <c r="C3" s="91">
        <v>42036</v>
      </c>
      <c r="D3" s="91">
        <v>42064</v>
      </c>
      <c r="E3" s="91">
        <v>42095</v>
      </c>
      <c r="F3" s="91">
        <v>42125</v>
      </c>
      <c r="G3" s="91">
        <v>42156</v>
      </c>
      <c r="H3" s="91">
        <v>42186</v>
      </c>
      <c r="I3" s="91">
        <v>42217</v>
      </c>
      <c r="J3" s="91">
        <v>42248</v>
      </c>
      <c r="K3" s="91">
        <v>42278</v>
      </c>
      <c r="L3" s="91">
        <v>42309</v>
      </c>
      <c r="M3" s="96">
        <v>42339</v>
      </c>
    </row>
    <row r="4" spans="1:15" ht="14.45" x14ac:dyDescent="0.35">
      <c r="A4" s="3" t="s">
        <v>0</v>
      </c>
      <c r="B4" s="98">
        <v>49933794</v>
      </c>
      <c r="C4" s="99">
        <v>51806660</v>
      </c>
      <c r="D4" s="212">
        <v>48230952</v>
      </c>
      <c r="E4" s="99">
        <v>51452358</v>
      </c>
      <c r="F4" s="204">
        <v>53016352</v>
      </c>
      <c r="G4" s="204">
        <v>48505941</v>
      </c>
      <c r="H4" s="99">
        <v>51769474</v>
      </c>
      <c r="I4" s="99">
        <v>53971320</v>
      </c>
      <c r="J4" s="99">
        <v>48144154</v>
      </c>
      <c r="K4" s="99">
        <v>52755340</v>
      </c>
      <c r="L4" s="99">
        <v>55696695</v>
      </c>
      <c r="M4" s="100"/>
    </row>
    <row r="5" spans="1:15" ht="14.45" x14ac:dyDescent="0.35">
      <c r="A5" s="3" t="s">
        <v>1</v>
      </c>
      <c r="B5" s="101">
        <v>7261473</v>
      </c>
      <c r="C5" s="93">
        <v>7565735</v>
      </c>
      <c r="D5" s="94">
        <v>7142802</v>
      </c>
      <c r="E5" s="93">
        <v>8025768</v>
      </c>
      <c r="F5" s="204">
        <v>8067305</v>
      </c>
      <c r="G5" s="204">
        <v>7886454</v>
      </c>
      <c r="H5" s="93">
        <v>8232280</v>
      </c>
      <c r="I5" s="93">
        <v>8820597</v>
      </c>
      <c r="J5" s="93">
        <v>7941809</v>
      </c>
      <c r="K5" s="93">
        <v>7901873</v>
      </c>
      <c r="L5" s="93">
        <v>7750791</v>
      </c>
      <c r="M5" s="102"/>
    </row>
    <row r="6" spans="1:15" ht="14.45" x14ac:dyDescent="0.35">
      <c r="A6" s="25" t="s">
        <v>956</v>
      </c>
      <c r="B6" s="103">
        <v>29889906</v>
      </c>
      <c r="C6" s="94">
        <v>28692427</v>
      </c>
      <c r="D6" s="94">
        <v>28244944</v>
      </c>
      <c r="E6" s="94">
        <v>27946351</v>
      </c>
      <c r="F6" s="204">
        <v>26843155</v>
      </c>
      <c r="G6" s="204">
        <v>26749847</v>
      </c>
      <c r="H6" s="94">
        <v>27451735</v>
      </c>
      <c r="I6" s="94">
        <v>27579992</v>
      </c>
      <c r="J6" s="94">
        <v>28062415</v>
      </c>
      <c r="K6" s="94">
        <v>28812777</v>
      </c>
      <c r="L6" s="94">
        <v>27348019</v>
      </c>
      <c r="M6" s="102"/>
    </row>
    <row r="7" spans="1:15" ht="14.45" x14ac:dyDescent="0.35">
      <c r="A7" s="3" t="s">
        <v>2</v>
      </c>
      <c r="B7" s="101">
        <v>2416045</v>
      </c>
      <c r="C7" s="93">
        <v>2417608</v>
      </c>
      <c r="D7" s="94">
        <v>2338453</v>
      </c>
      <c r="E7" s="93">
        <v>2420259</v>
      </c>
      <c r="F7" s="204">
        <v>2454034</v>
      </c>
      <c r="G7" s="204">
        <v>2093986</v>
      </c>
      <c r="H7" s="93">
        <v>2337059</v>
      </c>
      <c r="I7" s="93">
        <v>2414104</v>
      </c>
      <c r="J7" s="93">
        <v>2003580</v>
      </c>
      <c r="K7" s="93">
        <v>2141368</v>
      </c>
      <c r="L7" s="93">
        <v>2454658</v>
      </c>
      <c r="M7" s="102"/>
    </row>
    <row r="8" spans="1:15" ht="14.45" x14ac:dyDescent="0.35">
      <c r="A8" s="3" t="s">
        <v>3</v>
      </c>
      <c r="B8" s="101">
        <v>7881110</v>
      </c>
      <c r="C8" s="93">
        <v>7194277</v>
      </c>
      <c r="D8" s="94">
        <v>7958000</v>
      </c>
      <c r="E8" s="93">
        <v>7457346</v>
      </c>
      <c r="F8" s="204">
        <v>8370610</v>
      </c>
      <c r="G8" s="204">
        <v>7895146</v>
      </c>
      <c r="H8" s="93">
        <v>7967750</v>
      </c>
      <c r="I8" s="93">
        <v>7080168</v>
      </c>
      <c r="J8" s="93">
        <v>7614678</v>
      </c>
      <c r="K8" s="93">
        <v>7356813</v>
      </c>
      <c r="L8" s="93">
        <v>6736886</v>
      </c>
      <c r="M8" s="102"/>
    </row>
    <row r="9" spans="1:15" ht="14.45" x14ac:dyDescent="0.35">
      <c r="A9" s="97" t="s">
        <v>955</v>
      </c>
      <c r="B9" s="103">
        <v>2539791</v>
      </c>
      <c r="C9" s="94">
        <v>2497114</v>
      </c>
      <c r="D9" s="94">
        <v>2513896</v>
      </c>
      <c r="E9" s="94">
        <v>2636781</v>
      </c>
      <c r="F9" s="204">
        <v>2318476</v>
      </c>
      <c r="G9" s="204">
        <v>2422411</v>
      </c>
      <c r="H9" s="94">
        <v>2526842</v>
      </c>
      <c r="I9" s="94">
        <v>2458436</v>
      </c>
      <c r="J9" s="94">
        <v>2436203</v>
      </c>
      <c r="K9" s="94">
        <v>2584489</v>
      </c>
      <c r="L9" s="94">
        <v>2017039</v>
      </c>
      <c r="M9" s="102"/>
    </row>
    <row r="10" spans="1:15" thickBot="1" x14ac:dyDescent="0.4">
      <c r="A10" s="26" t="s">
        <v>13</v>
      </c>
      <c r="B10" s="105">
        <v>99922119</v>
      </c>
      <c r="C10" s="95">
        <v>100173821</v>
      </c>
      <c r="D10" s="213">
        <v>96429047</v>
      </c>
      <c r="E10" s="95">
        <v>99938863</v>
      </c>
      <c r="F10" s="95">
        <v>101069932</v>
      </c>
      <c r="G10" s="95">
        <v>95553785</v>
      </c>
      <c r="H10" s="95">
        <v>100285140</v>
      </c>
      <c r="I10" s="95">
        <v>102324617</v>
      </c>
      <c r="J10" s="95">
        <v>96202839</v>
      </c>
      <c r="K10" s="95">
        <v>101552660</v>
      </c>
      <c r="L10" s="95">
        <v>102004088</v>
      </c>
      <c r="M10" s="106"/>
    </row>
    <row r="11" spans="1:15" thickBot="1" x14ac:dyDescent="0.4">
      <c r="A11" s="3"/>
    </row>
    <row r="12" spans="1:15" ht="15.95" thickBot="1" x14ac:dyDescent="0.4">
      <c r="A12" s="179">
        <v>2014</v>
      </c>
      <c r="B12" s="192">
        <v>41640</v>
      </c>
      <c r="C12" s="91">
        <v>41681</v>
      </c>
      <c r="D12" s="91">
        <v>41709</v>
      </c>
      <c r="E12" s="91">
        <v>41740</v>
      </c>
      <c r="F12" s="91">
        <v>41770</v>
      </c>
      <c r="G12" s="91">
        <v>41801</v>
      </c>
      <c r="H12" s="91">
        <v>41821</v>
      </c>
      <c r="I12" s="91">
        <v>41862</v>
      </c>
      <c r="J12" s="91">
        <v>41893</v>
      </c>
      <c r="K12" s="91">
        <v>41923</v>
      </c>
      <c r="L12" s="91">
        <v>41954</v>
      </c>
      <c r="M12" s="96">
        <v>41984</v>
      </c>
    </row>
    <row r="13" spans="1:15" ht="14.45" x14ac:dyDescent="0.35">
      <c r="A13" s="3" t="s">
        <v>0</v>
      </c>
      <c r="B13" s="98">
        <v>41329286</v>
      </c>
      <c r="C13" s="99">
        <v>42421062</v>
      </c>
      <c r="D13" s="212">
        <v>42863515</v>
      </c>
      <c r="E13" s="99">
        <v>43870318</v>
      </c>
      <c r="F13" s="204">
        <v>45888047</v>
      </c>
      <c r="G13" s="204">
        <v>43622015</v>
      </c>
      <c r="H13" s="99">
        <v>49582275</v>
      </c>
      <c r="I13" s="99">
        <v>52986735</v>
      </c>
      <c r="J13" s="99">
        <v>53932934</v>
      </c>
      <c r="K13" s="99">
        <v>53357961</v>
      </c>
      <c r="L13" s="99">
        <v>51563140</v>
      </c>
      <c r="M13" s="100">
        <v>46795789</v>
      </c>
      <c r="N13" s="221"/>
      <c r="O13" s="221"/>
    </row>
    <row r="14" spans="1:15" ht="14.45" x14ac:dyDescent="0.35">
      <c r="A14" s="3" t="s">
        <v>1</v>
      </c>
      <c r="B14" s="101">
        <v>7435102</v>
      </c>
      <c r="C14" s="93">
        <v>7862239</v>
      </c>
      <c r="D14" s="94">
        <v>6764298</v>
      </c>
      <c r="E14" s="93">
        <v>7004056</v>
      </c>
      <c r="F14" s="204">
        <v>7397049</v>
      </c>
      <c r="G14" s="204">
        <v>6881254</v>
      </c>
      <c r="H14" s="93">
        <v>7569855</v>
      </c>
      <c r="I14" s="93">
        <v>8069016</v>
      </c>
      <c r="J14" s="93">
        <v>7540856</v>
      </c>
      <c r="K14" s="93">
        <v>8537640</v>
      </c>
      <c r="L14" s="93">
        <v>8271943</v>
      </c>
      <c r="M14" s="102">
        <v>7062789</v>
      </c>
      <c r="N14" s="221"/>
      <c r="O14" s="221"/>
    </row>
    <row r="15" spans="1:15" ht="14.45" x14ac:dyDescent="0.35">
      <c r="A15" s="25" t="s">
        <v>956</v>
      </c>
      <c r="B15" s="103">
        <v>30492694</v>
      </c>
      <c r="C15" s="94">
        <v>29514081</v>
      </c>
      <c r="D15" s="94">
        <v>28810144</v>
      </c>
      <c r="E15" s="94">
        <v>28563937</v>
      </c>
      <c r="F15" s="204">
        <v>28182210</v>
      </c>
      <c r="G15" s="204">
        <v>29596427</v>
      </c>
      <c r="H15" s="94">
        <v>30823247</v>
      </c>
      <c r="I15" s="94">
        <v>30175049</v>
      </c>
      <c r="J15" s="94">
        <v>29156995</v>
      </c>
      <c r="K15" s="94">
        <v>29414111</v>
      </c>
      <c r="L15" s="94">
        <v>28599619</v>
      </c>
      <c r="M15" s="102">
        <v>28296557</v>
      </c>
      <c r="N15" s="221"/>
      <c r="O15" s="221"/>
    </row>
    <row r="16" spans="1:15" ht="14.45" x14ac:dyDescent="0.35">
      <c r="A16" s="3" t="s">
        <v>2</v>
      </c>
      <c r="B16" s="101">
        <v>2152713</v>
      </c>
      <c r="C16" s="93">
        <v>2144621</v>
      </c>
      <c r="D16" s="94">
        <v>1792254</v>
      </c>
      <c r="E16" s="93">
        <v>1830619</v>
      </c>
      <c r="F16" s="204">
        <v>1956002</v>
      </c>
      <c r="G16" s="204">
        <v>1866120</v>
      </c>
      <c r="H16" s="93">
        <v>2120747</v>
      </c>
      <c r="I16" s="93">
        <v>2370391</v>
      </c>
      <c r="J16" s="93">
        <v>2364402</v>
      </c>
      <c r="K16" s="93">
        <v>2437958</v>
      </c>
      <c r="L16" s="93">
        <v>2588571</v>
      </c>
      <c r="M16" s="102">
        <v>2148024</v>
      </c>
      <c r="N16" s="221"/>
      <c r="O16" s="221"/>
    </row>
    <row r="17" spans="1:17" ht="14.45" x14ac:dyDescent="0.35">
      <c r="A17" s="3" t="s">
        <v>3</v>
      </c>
      <c r="B17" s="101">
        <v>7032174</v>
      </c>
      <c r="C17" s="93">
        <v>6668965</v>
      </c>
      <c r="D17" s="94">
        <v>7604005</v>
      </c>
      <c r="E17" s="93">
        <v>7233231</v>
      </c>
      <c r="F17" s="204">
        <v>7788305</v>
      </c>
      <c r="G17" s="204">
        <v>7300172</v>
      </c>
      <c r="H17" s="93">
        <v>8138821</v>
      </c>
      <c r="I17" s="93">
        <v>7578670</v>
      </c>
      <c r="J17" s="93">
        <v>8511983</v>
      </c>
      <c r="K17" s="93">
        <v>8251026</v>
      </c>
      <c r="L17" s="93">
        <v>7161403</v>
      </c>
      <c r="M17" s="102">
        <v>6920018</v>
      </c>
      <c r="N17" s="221"/>
      <c r="O17" s="221"/>
    </row>
    <row r="18" spans="1:17" ht="14.45" x14ac:dyDescent="0.35">
      <c r="A18" s="97" t="s">
        <v>955</v>
      </c>
      <c r="B18" s="103">
        <v>2397502</v>
      </c>
      <c r="C18" s="94">
        <v>2517118</v>
      </c>
      <c r="D18" s="94">
        <v>2542053</v>
      </c>
      <c r="E18" s="94">
        <v>2710531</v>
      </c>
      <c r="F18" s="204">
        <v>2627974</v>
      </c>
      <c r="G18" s="204">
        <v>2686104</v>
      </c>
      <c r="H18" s="94">
        <v>2583113</v>
      </c>
      <c r="I18" s="94">
        <v>2506081</v>
      </c>
      <c r="J18" s="94">
        <v>2674022</v>
      </c>
      <c r="K18" s="94">
        <v>2877653</v>
      </c>
      <c r="L18" s="94">
        <v>2443005</v>
      </c>
      <c r="M18" s="102">
        <v>2432028</v>
      </c>
      <c r="N18" s="221"/>
      <c r="O18" s="221"/>
    </row>
    <row r="19" spans="1:17" thickBot="1" x14ac:dyDescent="0.4">
      <c r="A19" s="26" t="s">
        <v>13</v>
      </c>
      <c r="B19" s="105">
        <v>90839471</v>
      </c>
      <c r="C19" s="95">
        <v>91128086</v>
      </c>
      <c r="D19" s="213">
        <v>90376269</v>
      </c>
      <c r="E19" s="95">
        <v>91212692</v>
      </c>
      <c r="F19" s="95">
        <v>93839557</v>
      </c>
      <c r="G19" s="95">
        <v>91952092</v>
      </c>
      <c r="H19" s="95">
        <v>100818058</v>
      </c>
      <c r="I19" s="95">
        <v>103685942</v>
      </c>
      <c r="J19" s="95">
        <v>104181192</v>
      </c>
      <c r="K19" s="95">
        <v>104876349</v>
      </c>
      <c r="L19" s="95">
        <v>100627681</v>
      </c>
      <c r="M19" s="106">
        <v>93655205</v>
      </c>
      <c r="N19" s="221"/>
      <c r="O19" s="221"/>
    </row>
    <row r="20" spans="1:17" thickBot="1" x14ac:dyDescent="0.4">
      <c r="A20" s="3"/>
    </row>
    <row r="21" spans="1:17" ht="15.95" thickBot="1" x14ac:dyDescent="0.4">
      <c r="A21" s="179">
        <v>2013</v>
      </c>
      <c r="B21" s="192">
        <v>41275</v>
      </c>
      <c r="C21" s="91">
        <v>41316</v>
      </c>
      <c r="D21" s="91">
        <v>41344</v>
      </c>
      <c r="E21" s="91">
        <v>41375</v>
      </c>
      <c r="F21" s="91">
        <v>41405</v>
      </c>
      <c r="G21" s="91">
        <v>41436</v>
      </c>
      <c r="H21" s="91">
        <v>41456</v>
      </c>
      <c r="I21" s="91">
        <v>41497</v>
      </c>
      <c r="J21" s="91">
        <v>41528</v>
      </c>
      <c r="K21" s="91">
        <v>41558</v>
      </c>
      <c r="L21" s="91">
        <v>41589</v>
      </c>
      <c r="M21" s="96">
        <v>41619</v>
      </c>
    </row>
    <row r="22" spans="1:17" ht="14.45" x14ac:dyDescent="0.35">
      <c r="A22" s="3" t="s">
        <v>0</v>
      </c>
      <c r="B22" s="98">
        <v>30683030</v>
      </c>
      <c r="C22" s="99">
        <v>32327217</v>
      </c>
      <c r="D22" s="212">
        <v>29336003</v>
      </c>
      <c r="E22" s="99">
        <v>31942485</v>
      </c>
      <c r="F22" s="204">
        <v>36092371</v>
      </c>
      <c r="G22" s="204">
        <v>36213995</v>
      </c>
      <c r="H22" s="99">
        <v>37875734</v>
      </c>
      <c r="I22" s="99">
        <v>41377467</v>
      </c>
      <c r="J22" s="99">
        <v>40111960</v>
      </c>
      <c r="K22" s="99">
        <v>41691674</v>
      </c>
      <c r="L22" s="99">
        <v>42738793</v>
      </c>
      <c r="M22" s="100">
        <v>36687609</v>
      </c>
    </row>
    <row r="23" spans="1:17" ht="14.45" x14ac:dyDescent="0.35">
      <c r="A23" s="3" t="s">
        <v>1</v>
      </c>
      <c r="B23" s="101">
        <v>6626755</v>
      </c>
      <c r="C23" s="93">
        <v>7274849</v>
      </c>
      <c r="D23" s="94">
        <v>6832297</v>
      </c>
      <c r="E23" s="93">
        <v>7059263</v>
      </c>
      <c r="F23" s="204">
        <v>8151464</v>
      </c>
      <c r="G23" s="204">
        <v>6670386</v>
      </c>
      <c r="H23" s="93">
        <v>7042544</v>
      </c>
      <c r="I23" s="93">
        <v>7333522</v>
      </c>
      <c r="J23" s="93">
        <v>6719849</v>
      </c>
      <c r="K23" s="93">
        <v>7598084</v>
      </c>
      <c r="L23" s="93">
        <v>7666794</v>
      </c>
      <c r="M23" s="102">
        <v>6609628</v>
      </c>
    </row>
    <row r="24" spans="1:17" ht="14.45" x14ac:dyDescent="0.35">
      <c r="A24" s="25" t="s">
        <v>956</v>
      </c>
      <c r="B24" s="103">
        <v>29160135</v>
      </c>
      <c r="C24" s="94">
        <v>29320630</v>
      </c>
      <c r="D24" s="94">
        <v>30266944</v>
      </c>
      <c r="E24" s="94">
        <v>31455585</v>
      </c>
      <c r="F24" s="204">
        <v>31340685</v>
      </c>
      <c r="G24" s="204">
        <v>31653737</v>
      </c>
      <c r="H24" s="94">
        <v>31668320</v>
      </c>
      <c r="I24" s="94">
        <v>31288627</v>
      </c>
      <c r="J24" s="94">
        <v>30971143</v>
      </c>
      <c r="K24" s="94">
        <v>31137456</v>
      </c>
      <c r="L24" s="94">
        <v>29888089</v>
      </c>
      <c r="M24" s="102">
        <v>29763683</v>
      </c>
    </row>
    <row r="25" spans="1:17" ht="14.45" x14ac:dyDescent="0.35">
      <c r="A25" s="3" t="s">
        <v>2</v>
      </c>
      <c r="B25" s="101">
        <v>2066549</v>
      </c>
      <c r="C25" s="93">
        <v>2274817</v>
      </c>
      <c r="D25" s="94">
        <v>2096077</v>
      </c>
      <c r="E25" s="93">
        <v>2064258</v>
      </c>
      <c r="F25" s="204">
        <v>2266512</v>
      </c>
      <c r="G25" s="204">
        <v>1697872</v>
      </c>
      <c r="H25" s="93">
        <v>1899893</v>
      </c>
      <c r="I25" s="93">
        <v>1937129</v>
      </c>
      <c r="J25" s="93">
        <v>1825752</v>
      </c>
      <c r="K25" s="93">
        <v>2038775</v>
      </c>
      <c r="L25" s="93">
        <v>2175332</v>
      </c>
      <c r="M25" s="102">
        <v>1977005</v>
      </c>
    </row>
    <row r="26" spans="1:17" x14ac:dyDescent="0.25">
      <c r="A26" s="3" t="s">
        <v>3</v>
      </c>
      <c r="B26" s="101">
        <v>7326920</v>
      </c>
      <c r="C26" s="93">
        <v>6712512</v>
      </c>
      <c r="D26" s="94">
        <v>7463979</v>
      </c>
      <c r="E26" s="93">
        <v>7066270</v>
      </c>
      <c r="F26" s="204">
        <v>7806501</v>
      </c>
      <c r="G26" s="204">
        <v>6992494</v>
      </c>
      <c r="H26" s="93">
        <v>7313588</v>
      </c>
      <c r="I26" s="93">
        <v>7051153</v>
      </c>
      <c r="J26" s="93">
        <v>7477732</v>
      </c>
      <c r="K26" s="93">
        <v>7308274</v>
      </c>
      <c r="L26" s="93">
        <v>6290390</v>
      </c>
      <c r="M26" s="102">
        <v>6230660</v>
      </c>
    </row>
    <row r="27" spans="1:17" x14ac:dyDescent="0.25">
      <c r="A27" s="97" t="s">
        <v>881</v>
      </c>
      <c r="B27" s="103">
        <v>2212608</v>
      </c>
      <c r="C27" s="94">
        <v>2412745</v>
      </c>
      <c r="D27" s="94">
        <v>2445548</v>
      </c>
      <c r="E27" s="94">
        <v>2734621</v>
      </c>
      <c r="F27" s="204">
        <v>2486404</v>
      </c>
      <c r="G27" s="204">
        <v>2673419</v>
      </c>
      <c r="H27" s="94">
        <v>2664551</v>
      </c>
      <c r="I27" s="94">
        <v>2637127</v>
      </c>
      <c r="J27" s="94">
        <v>2594936</v>
      </c>
      <c r="K27" s="94">
        <v>2713001</v>
      </c>
      <c r="L27" s="94">
        <v>2382778</v>
      </c>
      <c r="M27" s="102">
        <v>2457726</v>
      </c>
    </row>
    <row r="28" spans="1:17" ht="15.75" thickBot="1" x14ac:dyDescent="0.3">
      <c r="A28" s="26" t="s">
        <v>13</v>
      </c>
      <c r="B28" s="105">
        <v>78075997</v>
      </c>
      <c r="C28" s="95">
        <v>80322770</v>
      </c>
      <c r="D28" s="213">
        <v>78440848</v>
      </c>
      <c r="E28" s="95">
        <v>82322482</v>
      </c>
      <c r="F28" s="95">
        <v>88143937</v>
      </c>
      <c r="G28" s="95">
        <v>85901903</v>
      </c>
      <c r="H28" s="95">
        <v>88464630</v>
      </c>
      <c r="I28" s="95">
        <v>91625025</v>
      </c>
      <c r="J28" s="95">
        <v>89701372</v>
      </c>
      <c r="K28" s="95">
        <v>92487264</v>
      </c>
      <c r="L28" s="95">
        <v>91142176</v>
      </c>
      <c r="M28" s="106">
        <v>83726311</v>
      </c>
    </row>
    <row r="29" spans="1:17" ht="15.75" thickBot="1" x14ac:dyDescent="0.3">
      <c r="A29" s="3"/>
    </row>
    <row r="30" spans="1:17" ht="16.5" thickBot="1" x14ac:dyDescent="0.3">
      <c r="A30" s="179">
        <v>2012</v>
      </c>
      <c r="B30" s="192">
        <v>40909</v>
      </c>
      <c r="C30" s="91">
        <v>40950</v>
      </c>
      <c r="D30" s="91">
        <v>40979</v>
      </c>
      <c r="E30" s="91">
        <v>41010</v>
      </c>
      <c r="F30" s="91">
        <v>41040</v>
      </c>
      <c r="G30" s="91">
        <v>41071</v>
      </c>
      <c r="H30" s="91">
        <v>41091</v>
      </c>
      <c r="I30" s="91">
        <v>41132</v>
      </c>
      <c r="J30" s="91">
        <v>41163</v>
      </c>
      <c r="K30" s="91">
        <v>41193</v>
      </c>
      <c r="L30" s="91">
        <v>41224</v>
      </c>
      <c r="M30" s="96">
        <v>41254</v>
      </c>
    </row>
    <row r="31" spans="1:17" x14ac:dyDescent="0.25">
      <c r="A31" s="3" t="s">
        <v>0</v>
      </c>
      <c r="B31" s="98">
        <v>33890141</v>
      </c>
      <c r="C31" s="99">
        <v>37418906</v>
      </c>
      <c r="D31" s="99">
        <v>34660635</v>
      </c>
      <c r="E31" s="99">
        <v>36095792</v>
      </c>
      <c r="F31" s="204">
        <v>36662829</v>
      </c>
      <c r="G31" s="99">
        <v>30583586</v>
      </c>
      <c r="H31" s="99">
        <v>31071939</v>
      </c>
      <c r="I31" s="99">
        <v>31313976</v>
      </c>
      <c r="J31" s="99">
        <v>28530308</v>
      </c>
      <c r="K31" s="99">
        <v>30656468</v>
      </c>
      <c r="L31" s="99">
        <v>30474656</v>
      </c>
      <c r="M31" s="100">
        <v>25499893</v>
      </c>
      <c r="O31" s="206"/>
      <c r="P31" s="210"/>
      <c r="Q31" s="210"/>
    </row>
    <row r="32" spans="1:17" x14ac:dyDescent="0.25">
      <c r="A32" s="3" t="s">
        <v>1</v>
      </c>
      <c r="B32" s="101">
        <v>5441249</v>
      </c>
      <c r="C32" s="93">
        <v>6054626</v>
      </c>
      <c r="D32" s="93">
        <v>5910955</v>
      </c>
      <c r="E32" s="93">
        <v>5942009</v>
      </c>
      <c r="F32" s="204">
        <v>6560168</v>
      </c>
      <c r="G32" s="93">
        <v>5990694</v>
      </c>
      <c r="H32" s="93">
        <v>5955584</v>
      </c>
      <c r="I32" s="93">
        <v>6520461</v>
      </c>
      <c r="J32" s="93">
        <v>6034302</v>
      </c>
      <c r="K32" s="93">
        <v>6314722</v>
      </c>
      <c r="L32" s="93">
        <v>6607504</v>
      </c>
      <c r="M32" s="102">
        <v>5761961</v>
      </c>
      <c r="O32" s="210"/>
      <c r="P32" s="210"/>
      <c r="Q32" s="210"/>
    </row>
    <row r="33" spans="1:17" x14ac:dyDescent="0.25">
      <c r="A33" s="25" t="s">
        <v>71</v>
      </c>
      <c r="B33" s="103">
        <v>37027547</v>
      </c>
      <c r="C33" s="94">
        <v>37676600</v>
      </c>
      <c r="D33" s="94">
        <v>37468283</v>
      </c>
      <c r="E33" s="94">
        <v>37076075</v>
      </c>
      <c r="F33" s="204">
        <v>36341327</v>
      </c>
      <c r="G33" s="94">
        <v>35939951</v>
      </c>
      <c r="H33" s="94">
        <v>34755116</v>
      </c>
      <c r="I33" s="94">
        <v>34223318</v>
      </c>
      <c r="J33" s="94">
        <v>32392025</v>
      </c>
      <c r="K33" s="94">
        <v>31641047</v>
      </c>
      <c r="L33" s="94">
        <v>29603490</v>
      </c>
      <c r="M33" s="102">
        <v>28340805</v>
      </c>
      <c r="O33" s="210"/>
      <c r="P33" s="210"/>
      <c r="Q33" s="210"/>
    </row>
    <row r="34" spans="1:17" x14ac:dyDescent="0.25">
      <c r="A34" s="3" t="s">
        <v>2</v>
      </c>
      <c r="B34" s="101">
        <v>1824635</v>
      </c>
      <c r="C34" s="93">
        <v>1918376</v>
      </c>
      <c r="D34" s="93">
        <v>1719747</v>
      </c>
      <c r="E34" s="93">
        <v>1892080</v>
      </c>
      <c r="F34" s="204">
        <v>2143344</v>
      </c>
      <c r="G34" s="93">
        <v>1681624</v>
      </c>
      <c r="H34" s="93">
        <v>1788594</v>
      </c>
      <c r="I34" s="93">
        <v>2030633</v>
      </c>
      <c r="J34" s="93">
        <v>1925389</v>
      </c>
      <c r="K34" s="93">
        <v>1887952</v>
      </c>
      <c r="L34" s="93">
        <v>2007552</v>
      </c>
      <c r="M34" s="102">
        <v>1833895</v>
      </c>
      <c r="O34" s="210"/>
      <c r="P34" s="210"/>
      <c r="Q34" s="210"/>
    </row>
    <row r="35" spans="1:17" x14ac:dyDescent="0.25">
      <c r="A35" s="3" t="s">
        <v>3</v>
      </c>
      <c r="B35" s="101">
        <v>6865990</v>
      </c>
      <c r="C35" s="93">
        <v>6556606</v>
      </c>
      <c r="D35" s="93">
        <v>7774999</v>
      </c>
      <c r="E35" s="93">
        <v>7650965</v>
      </c>
      <c r="F35" s="204">
        <v>8000130</v>
      </c>
      <c r="G35" s="93">
        <v>7149818</v>
      </c>
      <c r="H35" s="93">
        <v>8298213</v>
      </c>
      <c r="I35" s="93">
        <v>8136235</v>
      </c>
      <c r="J35" s="93">
        <v>8398084</v>
      </c>
      <c r="K35" s="93">
        <v>7883285</v>
      </c>
      <c r="L35" s="93">
        <v>6602935</v>
      </c>
      <c r="M35" s="102">
        <v>6467808</v>
      </c>
      <c r="O35" s="210"/>
      <c r="P35" s="210"/>
      <c r="Q35" s="210"/>
    </row>
    <row r="36" spans="1:17" x14ac:dyDescent="0.25">
      <c r="A36" s="97" t="s">
        <v>881</v>
      </c>
      <c r="B36" s="103">
        <v>2003581</v>
      </c>
      <c r="C36" s="94">
        <v>2220066</v>
      </c>
      <c r="D36" s="94">
        <v>2147005</v>
      </c>
      <c r="E36" s="94">
        <v>2244048</v>
      </c>
      <c r="F36" s="204">
        <v>2264959</v>
      </c>
      <c r="G36" s="94">
        <v>2243948</v>
      </c>
      <c r="H36" s="94">
        <v>2135361</v>
      </c>
      <c r="I36" s="94">
        <v>2242570</v>
      </c>
      <c r="J36" s="94">
        <v>2398667</v>
      </c>
      <c r="K36" s="94">
        <v>2459482</v>
      </c>
      <c r="L36" s="94">
        <v>2009470</v>
      </c>
      <c r="M36" s="102">
        <v>2036375</v>
      </c>
      <c r="O36" s="210"/>
      <c r="P36" s="210"/>
      <c r="Q36" s="210"/>
    </row>
    <row r="37" spans="1:17" ht="15.75" thickBot="1" x14ac:dyDescent="0.3">
      <c r="A37" s="26" t="s">
        <v>13</v>
      </c>
      <c r="B37" s="105">
        <v>87053143</v>
      </c>
      <c r="C37" s="95">
        <v>91845180</v>
      </c>
      <c r="D37" s="95">
        <v>89681624</v>
      </c>
      <c r="E37" s="95">
        <v>90900969</v>
      </c>
      <c r="F37" s="95">
        <v>91972757</v>
      </c>
      <c r="G37" s="95">
        <v>83589621</v>
      </c>
      <c r="H37" s="95">
        <v>84004807</v>
      </c>
      <c r="I37" s="95">
        <v>84467193</v>
      </c>
      <c r="J37" s="95">
        <v>79678775</v>
      </c>
      <c r="K37" s="95">
        <v>80842956</v>
      </c>
      <c r="L37" s="95">
        <v>77305607</v>
      </c>
      <c r="M37" s="106">
        <v>69940737</v>
      </c>
      <c r="O37" s="210"/>
      <c r="P37" s="210"/>
      <c r="Q37" s="210"/>
    </row>
    <row r="38" spans="1:17" x14ac:dyDescent="0.25">
      <c r="A38" s="26"/>
      <c r="B38" s="189"/>
      <c r="C38" s="189"/>
      <c r="D38" s="189"/>
      <c r="E38" s="189"/>
      <c r="F38" s="189"/>
      <c r="G38" s="189"/>
      <c r="H38" s="190"/>
      <c r="I38" s="189"/>
      <c r="J38" s="189"/>
      <c r="K38" s="189"/>
      <c r="L38" s="189"/>
      <c r="M38" s="189"/>
    </row>
    <row r="39" spans="1:17" ht="15.75" thickBot="1" x14ac:dyDescent="0.3">
      <c r="A39" s="26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7" ht="17.100000000000001" customHeight="1" thickBot="1" x14ac:dyDescent="0.3">
      <c r="A40" s="179">
        <v>2011</v>
      </c>
      <c r="B40" s="192">
        <v>40544</v>
      </c>
      <c r="C40" s="91">
        <v>40585</v>
      </c>
      <c r="D40" s="91">
        <v>40613</v>
      </c>
      <c r="E40" s="91">
        <v>40644</v>
      </c>
      <c r="F40" s="91">
        <v>40674</v>
      </c>
      <c r="G40" s="91">
        <v>40705</v>
      </c>
      <c r="H40" s="91">
        <v>40725</v>
      </c>
      <c r="I40" s="91">
        <v>40766</v>
      </c>
      <c r="J40" s="91">
        <v>40797</v>
      </c>
      <c r="K40" s="91">
        <v>40827</v>
      </c>
      <c r="L40" s="91">
        <v>40858</v>
      </c>
      <c r="M40" s="96">
        <v>40888</v>
      </c>
    </row>
    <row r="41" spans="1:17" ht="17.100000000000001" customHeight="1" x14ac:dyDescent="0.25">
      <c r="A41" s="3" t="s">
        <v>0</v>
      </c>
      <c r="B41" s="98">
        <v>34820496</v>
      </c>
      <c r="C41" s="99">
        <v>38014200</v>
      </c>
      <c r="D41" s="99">
        <v>36154731</v>
      </c>
      <c r="E41" s="99">
        <v>39231643</v>
      </c>
      <c r="F41" s="169">
        <v>41624423</v>
      </c>
      <c r="G41" s="99">
        <v>40339363</v>
      </c>
      <c r="H41" s="99">
        <v>42655000</v>
      </c>
      <c r="I41" s="99">
        <v>43938680</v>
      </c>
      <c r="J41" s="99">
        <v>36904404</v>
      </c>
      <c r="K41" s="99">
        <v>36335271</v>
      </c>
      <c r="L41" s="99">
        <v>35914223</v>
      </c>
      <c r="M41" s="100">
        <v>28870361</v>
      </c>
      <c r="N41" s="203"/>
      <c r="O41" s="206"/>
    </row>
    <row r="42" spans="1:17" ht="17.100000000000001" customHeight="1" x14ac:dyDescent="0.25">
      <c r="A42" s="3" t="s">
        <v>1</v>
      </c>
      <c r="B42" s="101">
        <v>5403169</v>
      </c>
      <c r="C42" s="93">
        <v>5871352</v>
      </c>
      <c r="D42" s="93">
        <v>5441910</v>
      </c>
      <c r="E42" s="93">
        <v>5707301</v>
      </c>
      <c r="F42" s="169">
        <v>5774535</v>
      </c>
      <c r="G42" s="93">
        <v>5308801</v>
      </c>
      <c r="H42" s="93">
        <v>5742113</v>
      </c>
      <c r="I42" s="93">
        <v>7373643</v>
      </c>
      <c r="J42" s="93">
        <v>6299550</v>
      </c>
      <c r="K42" s="93">
        <v>6029875</v>
      </c>
      <c r="L42" s="93">
        <v>6194062</v>
      </c>
      <c r="M42" s="102">
        <v>4978575</v>
      </c>
      <c r="N42" s="203"/>
      <c r="O42" s="206"/>
    </row>
    <row r="43" spans="1:17" ht="17.100000000000001" customHeight="1" x14ac:dyDescent="0.25">
      <c r="A43" s="25" t="s">
        <v>71</v>
      </c>
      <c r="B43" s="103">
        <v>38612871</v>
      </c>
      <c r="C43" s="94">
        <v>38167036</v>
      </c>
      <c r="D43" s="94">
        <v>38579945</v>
      </c>
      <c r="E43" s="94">
        <v>38910103</v>
      </c>
      <c r="F43" s="169">
        <v>37796704</v>
      </c>
      <c r="G43" s="94">
        <v>37891610</v>
      </c>
      <c r="H43" s="94">
        <v>37215598</v>
      </c>
      <c r="I43" s="94">
        <v>37301901</v>
      </c>
      <c r="J43" s="94">
        <v>36252547</v>
      </c>
      <c r="K43" s="94">
        <v>36773976</v>
      </c>
      <c r="L43" s="94">
        <v>35672232</v>
      </c>
      <c r="M43" s="102">
        <v>34862669</v>
      </c>
      <c r="N43" s="203"/>
      <c r="O43" s="206"/>
    </row>
    <row r="44" spans="1:17" ht="17.100000000000001" customHeight="1" x14ac:dyDescent="0.25">
      <c r="A44" s="3" t="s">
        <v>2</v>
      </c>
      <c r="B44" s="101">
        <v>1572062</v>
      </c>
      <c r="C44" s="93">
        <v>1738315</v>
      </c>
      <c r="D44" s="93">
        <v>1600014</v>
      </c>
      <c r="E44" s="93">
        <v>1744928</v>
      </c>
      <c r="F44" s="169">
        <v>1702014</v>
      </c>
      <c r="G44" s="93">
        <v>1375682</v>
      </c>
      <c r="H44" s="93">
        <v>1523270</v>
      </c>
      <c r="I44" s="93">
        <v>1514141</v>
      </c>
      <c r="J44" s="93">
        <v>1500239</v>
      </c>
      <c r="K44" s="93">
        <v>1632205</v>
      </c>
      <c r="L44" s="93">
        <v>1798062</v>
      </c>
      <c r="M44" s="102">
        <v>1600883</v>
      </c>
      <c r="N44" s="203"/>
      <c r="O44" s="206"/>
    </row>
    <row r="45" spans="1:17" ht="17.100000000000001" customHeight="1" x14ac:dyDescent="0.25">
      <c r="A45" s="3" t="s">
        <v>3</v>
      </c>
      <c r="B45" s="101">
        <v>8698028</v>
      </c>
      <c r="C45" s="93">
        <v>8015387</v>
      </c>
      <c r="D45" s="93">
        <v>8743702</v>
      </c>
      <c r="E45" s="93">
        <v>7948334</v>
      </c>
      <c r="F45" s="169">
        <v>8257936</v>
      </c>
      <c r="G45" s="93">
        <v>6971266</v>
      </c>
      <c r="H45" s="93">
        <v>7286181</v>
      </c>
      <c r="I45" s="93">
        <v>7447967</v>
      </c>
      <c r="J45" s="93">
        <v>7876888</v>
      </c>
      <c r="K45" s="93">
        <v>7440738</v>
      </c>
      <c r="L45" s="93">
        <v>6173358</v>
      </c>
      <c r="M45" s="102">
        <v>6089383</v>
      </c>
      <c r="N45" s="203"/>
      <c r="O45" s="206"/>
    </row>
    <row r="46" spans="1:17" ht="17.100000000000001" customHeight="1" x14ac:dyDescent="0.25">
      <c r="A46" s="97" t="s">
        <v>882</v>
      </c>
      <c r="B46" s="103">
        <v>1867202</v>
      </c>
      <c r="C46" s="94">
        <v>2042302</v>
      </c>
      <c r="D46" s="94">
        <v>1942010</v>
      </c>
      <c r="E46" s="94">
        <v>2141934</v>
      </c>
      <c r="F46" s="169">
        <v>1993402</v>
      </c>
      <c r="G46" s="94">
        <v>2049423</v>
      </c>
      <c r="H46" s="94">
        <v>2146509</v>
      </c>
      <c r="I46" s="94">
        <v>2348010</v>
      </c>
      <c r="J46" s="94">
        <v>2282376</v>
      </c>
      <c r="K46" s="94">
        <v>2286861</v>
      </c>
      <c r="L46" s="94">
        <v>1805708</v>
      </c>
      <c r="M46" s="102">
        <v>1915666</v>
      </c>
      <c r="N46" s="203"/>
      <c r="O46" s="206"/>
    </row>
    <row r="47" spans="1:17" ht="17.100000000000001" customHeight="1" thickBot="1" x14ac:dyDescent="0.3">
      <c r="A47" s="26" t="s">
        <v>13</v>
      </c>
      <c r="B47" s="105">
        <v>90973828</v>
      </c>
      <c r="C47" s="95">
        <v>93848592</v>
      </c>
      <c r="D47" s="95">
        <v>92462312</v>
      </c>
      <c r="E47" s="95">
        <v>95684243</v>
      </c>
      <c r="F47" s="95">
        <v>97149014</v>
      </c>
      <c r="G47" s="95">
        <v>93936145</v>
      </c>
      <c r="H47" s="95">
        <v>96568671</v>
      </c>
      <c r="I47" s="95">
        <v>99924342</v>
      </c>
      <c r="J47" s="95">
        <v>91116004</v>
      </c>
      <c r="K47" s="95">
        <f>SUM(K41:K46)</f>
        <v>90498926</v>
      </c>
      <c r="L47" s="95">
        <v>87557645</v>
      </c>
      <c r="M47" s="106">
        <f>SUM(M41:M46)</f>
        <v>78317537</v>
      </c>
      <c r="N47" s="203"/>
      <c r="O47" s="206"/>
    </row>
    <row r="48" spans="1:17" ht="17.100000000000001" customHeight="1" x14ac:dyDescent="0.25">
      <c r="A48" s="26"/>
      <c r="B48" s="189"/>
      <c r="C48" s="189"/>
      <c r="D48" s="189"/>
      <c r="E48" s="189"/>
      <c r="F48" s="189"/>
      <c r="G48" s="189"/>
      <c r="H48" s="190"/>
      <c r="I48" s="189"/>
      <c r="J48" s="189"/>
      <c r="K48" s="189"/>
      <c r="L48" s="189"/>
      <c r="M48" s="189"/>
    </row>
    <row r="49" spans="1:13" ht="17.100000000000001" customHeight="1" thickBot="1" x14ac:dyDescent="0.3">
      <c r="A49" s="26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  <row r="50" spans="1:13" ht="17.100000000000001" customHeight="1" thickBot="1" x14ac:dyDescent="0.3">
      <c r="A50" s="179">
        <v>2010</v>
      </c>
      <c r="B50" s="192">
        <v>40179</v>
      </c>
      <c r="C50" s="91">
        <v>40219</v>
      </c>
      <c r="D50" s="91">
        <v>40238</v>
      </c>
      <c r="E50" s="91">
        <v>40278</v>
      </c>
      <c r="F50" s="91">
        <v>40308</v>
      </c>
      <c r="G50" s="91">
        <v>40339</v>
      </c>
      <c r="H50" s="91">
        <v>40369</v>
      </c>
      <c r="I50" s="91">
        <v>40400</v>
      </c>
      <c r="J50" s="91">
        <v>40431</v>
      </c>
      <c r="K50" s="91">
        <v>40452</v>
      </c>
      <c r="L50" s="91">
        <v>40483</v>
      </c>
      <c r="M50" s="96">
        <v>40513</v>
      </c>
    </row>
    <row r="51" spans="1:13" ht="17.100000000000001" customHeight="1" x14ac:dyDescent="0.25">
      <c r="A51" s="3" t="s">
        <v>0</v>
      </c>
      <c r="B51" s="98">
        <v>33261709</v>
      </c>
      <c r="C51" s="99">
        <v>34845146</v>
      </c>
      <c r="D51" s="99">
        <v>32906842</v>
      </c>
      <c r="E51" s="99">
        <v>36669471</v>
      </c>
      <c r="F51" s="99">
        <v>35961768</v>
      </c>
      <c r="G51" s="99">
        <v>32245733</v>
      </c>
      <c r="H51" s="99">
        <v>34126658</v>
      </c>
      <c r="I51" s="99">
        <v>36316800</v>
      </c>
      <c r="J51" s="99">
        <v>32958806</v>
      </c>
      <c r="K51" s="169">
        <v>35121249</v>
      </c>
      <c r="L51" s="169">
        <v>35218141</v>
      </c>
      <c r="M51" s="100">
        <v>30900971</v>
      </c>
    </row>
    <row r="52" spans="1:13" ht="17.100000000000001" customHeight="1" x14ac:dyDescent="0.25">
      <c r="A52" s="3" t="s">
        <v>1</v>
      </c>
      <c r="B52" s="101">
        <v>5065461</v>
      </c>
      <c r="C52" s="93">
        <v>5315531</v>
      </c>
      <c r="D52" s="93">
        <v>4537689</v>
      </c>
      <c r="E52" s="93">
        <v>5181327</v>
      </c>
      <c r="F52" s="93">
        <v>5378671</v>
      </c>
      <c r="G52" s="93">
        <v>5091746</v>
      </c>
      <c r="H52" s="93">
        <v>5250204</v>
      </c>
      <c r="I52" s="93">
        <v>5576462</v>
      </c>
      <c r="J52" s="93">
        <v>5192131</v>
      </c>
      <c r="K52" s="169">
        <v>5444491</v>
      </c>
      <c r="L52" s="169">
        <v>5742802</v>
      </c>
      <c r="M52" s="102">
        <v>4761228</v>
      </c>
    </row>
    <row r="53" spans="1:13" ht="17.100000000000001" customHeight="1" x14ac:dyDescent="0.25">
      <c r="A53" s="25" t="s">
        <v>71</v>
      </c>
      <c r="B53" s="103">
        <v>38367583</v>
      </c>
      <c r="C53" s="94">
        <v>38496678</v>
      </c>
      <c r="D53" s="94">
        <v>39093263</v>
      </c>
      <c r="E53" s="94">
        <v>39570262</v>
      </c>
      <c r="F53" s="94">
        <v>39548591</v>
      </c>
      <c r="G53" s="94">
        <v>39610452</v>
      </c>
      <c r="H53" s="94">
        <v>40693320</v>
      </c>
      <c r="I53" s="94">
        <v>41155727</v>
      </c>
      <c r="J53" s="93">
        <v>40772140</v>
      </c>
      <c r="K53" s="169">
        <v>40911126</v>
      </c>
      <c r="L53" s="94">
        <v>38974498</v>
      </c>
      <c r="M53" s="102">
        <v>38007869</v>
      </c>
    </row>
    <row r="54" spans="1:13" ht="17.100000000000001" customHeight="1" x14ac:dyDescent="0.25">
      <c r="A54" s="3" t="s">
        <v>2</v>
      </c>
      <c r="B54" s="101">
        <v>1295505</v>
      </c>
      <c r="C54" s="93">
        <v>1531133</v>
      </c>
      <c r="D54" s="93">
        <v>1584006</v>
      </c>
      <c r="E54" s="93">
        <v>1779659</v>
      </c>
      <c r="F54" s="93">
        <v>1843964</v>
      </c>
      <c r="G54" s="93">
        <v>1433471</v>
      </c>
      <c r="H54" s="93">
        <v>1542378</v>
      </c>
      <c r="I54" s="93">
        <v>1649755</v>
      </c>
      <c r="J54" s="93">
        <v>1549671</v>
      </c>
      <c r="K54" s="169">
        <v>1604356</v>
      </c>
      <c r="L54" s="169">
        <v>1607371</v>
      </c>
      <c r="M54" s="102">
        <v>1405825</v>
      </c>
    </row>
    <row r="55" spans="1:13" ht="17.100000000000001" customHeight="1" x14ac:dyDescent="0.25">
      <c r="A55" s="3" t="s">
        <v>3</v>
      </c>
      <c r="B55" s="101">
        <v>5638241</v>
      </c>
      <c r="C55" s="93">
        <v>5276016</v>
      </c>
      <c r="D55" s="93">
        <v>6088623</v>
      </c>
      <c r="E55" s="93">
        <v>5998979</v>
      </c>
      <c r="F55" s="93">
        <v>6301766</v>
      </c>
      <c r="G55" s="93">
        <v>5605750</v>
      </c>
      <c r="H55" s="93">
        <v>6248422</v>
      </c>
      <c r="I55" s="93">
        <v>6614701</v>
      </c>
      <c r="J55" s="93">
        <v>7660697</v>
      </c>
      <c r="K55" s="169">
        <v>8122621</v>
      </c>
      <c r="L55" s="169">
        <v>7361829</v>
      </c>
      <c r="M55" s="102">
        <v>7778506</v>
      </c>
    </row>
    <row r="56" spans="1:13" ht="17.100000000000001" customHeight="1" x14ac:dyDescent="0.25">
      <c r="A56" s="97" t="s">
        <v>882</v>
      </c>
      <c r="B56" s="103">
        <v>1566119</v>
      </c>
      <c r="C56" s="94">
        <v>1615272</v>
      </c>
      <c r="D56" s="94">
        <v>1615317</v>
      </c>
      <c r="E56" s="94">
        <v>1761019</v>
      </c>
      <c r="F56" s="94">
        <v>1725607</v>
      </c>
      <c r="G56" s="94">
        <v>1856735</v>
      </c>
      <c r="H56" s="94">
        <v>1726263</v>
      </c>
      <c r="I56" s="94">
        <v>1872423</v>
      </c>
      <c r="J56" s="191">
        <v>2042678</v>
      </c>
      <c r="K56" s="169">
        <v>2277343</v>
      </c>
      <c r="L56" s="169">
        <v>1905011</v>
      </c>
      <c r="M56" s="102">
        <v>2018877</v>
      </c>
    </row>
    <row r="57" spans="1:13" ht="17.100000000000001" customHeight="1" thickBot="1" x14ac:dyDescent="0.3">
      <c r="A57" s="26" t="s">
        <v>13</v>
      </c>
      <c r="B57" s="105">
        <v>85194618</v>
      </c>
      <c r="C57" s="95">
        <v>87079776</v>
      </c>
      <c r="D57" s="95">
        <v>85825740</v>
      </c>
      <c r="E57" s="95">
        <v>90960717</v>
      </c>
      <c r="F57" s="95">
        <v>90760367</v>
      </c>
      <c r="G57" s="95">
        <v>85843887</v>
      </c>
      <c r="H57" s="95">
        <v>89587245</v>
      </c>
      <c r="I57" s="95">
        <v>93185868</v>
      </c>
      <c r="J57" s="95">
        <v>90176123</v>
      </c>
      <c r="K57" s="95">
        <v>93481186</v>
      </c>
      <c r="L57" s="95">
        <v>90809652</v>
      </c>
      <c r="M57" s="106">
        <v>84873276</v>
      </c>
    </row>
    <row r="58" spans="1:13" ht="17.100000000000001" customHeight="1" x14ac:dyDescent="0.25">
      <c r="A58" s="26"/>
      <c r="B58" s="189"/>
      <c r="C58" s="189"/>
      <c r="D58" s="189"/>
      <c r="E58" s="189"/>
      <c r="F58" s="189"/>
      <c r="G58" s="189"/>
      <c r="H58" s="190"/>
      <c r="I58" s="189"/>
      <c r="J58" s="189"/>
      <c r="K58" s="189"/>
      <c r="L58" s="189"/>
      <c r="M58" s="189"/>
    </row>
    <row r="59" spans="1:13" ht="17.100000000000001" customHeight="1" thickBot="1" x14ac:dyDescent="0.3">
      <c r="A59" s="26"/>
      <c r="B59" s="290" t="s">
        <v>672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</row>
    <row r="60" spans="1:13" ht="17.100000000000001" customHeight="1" thickBot="1" x14ac:dyDescent="0.3">
      <c r="A60" s="179">
        <v>2009</v>
      </c>
      <c r="B60" s="192">
        <v>39814</v>
      </c>
      <c r="C60" s="91">
        <v>39845</v>
      </c>
      <c r="D60" s="91">
        <v>39873</v>
      </c>
      <c r="E60" s="91">
        <v>39904</v>
      </c>
      <c r="F60" s="91">
        <v>39934</v>
      </c>
      <c r="G60" s="91">
        <v>39965</v>
      </c>
      <c r="H60" s="91">
        <v>39995</v>
      </c>
      <c r="I60" s="91">
        <v>40026</v>
      </c>
      <c r="J60" s="91">
        <v>40057</v>
      </c>
      <c r="K60" s="91">
        <v>40087</v>
      </c>
      <c r="L60" s="91">
        <v>40126</v>
      </c>
      <c r="M60" s="96">
        <v>40148</v>
      </c>
    </row>
    <row r="61" spans="1:13" ht="17.100000000000001" customHeight="1" x14ac:dyDescent="0.25">
      <c r="A61" s="3" t="s">
        <v>0</v>
      </c>
      <c r="B61" s="98">
        <v>29120339</v>
      </c>
      <c r="C61" s="99">
        <v>30141936</v>
      </c>
      <c r="D61" s="99">
        <v>25815109</v>
      </c>
      <c r="E61" s="99">
        <v>27891995</v>
      </c>
      <c r="F61" s="99">
        <v>29127588</v>
      </c>
      <c r="G61" s="99">
        <v>27385171</v>
      </c>
      <c r="H61" s="99">
        <v>29067752</v>
      </c>
      <c r="I61" s="99">
        <v>30686715</v>
      </c>
      <c r="J61" s="99">
        <v>28245984</v>
      </c>
      <c r="K61" s="99">
        <v>31087552</v>
      </c>
      <c r="L61" s="99">
        <v>33158010</v>
      </c>
      <c r="M61" s="100">
        <v>29425067</v>
      </c>
    </row>
    <row r="62" spans="1:13" ht="17.100000000000001" customHeight="1" x14ac:dyDescent="0.25">
      <c r="A62" s="3" t="s">
        <v>1</v>
      </c>
      <c r="B62" s="101">
        <v>5266564</v>
      </c>
      <c r="C62" s="93">
        <v>6010128</v>
      </c>
      <c r="D62" s="93">
        <v>4835102</v>
      </c>
      <c r="E62" s="93">
        <v>5056904</v>
      </c>
      <c r="F62" s="93">
        <v>5235997</v>
      </c>
      <c r="G62" s="93">
        <v>4284093</v>
      </c>
      <c r="H62" s="93">
        <v>4695544</v>
      </c>
      <c r="I62" s="93">
        <v>4909765</v>
      </c>
      <c r="J62" s="93">
        <v>4472741</v>
      </c>
      <c r="K62" s="93">
        <v>4901737</v>
      </c>
      <c r="L62" s="93">
        <v>5006458</v>
      </c>
      <c r="M62" s="102">
        <v>4292591</v>
      </c>
    </row>
    <row r="63" spans="1:13" ht="17.100000000000001" customHeight="1" x14ac:dyDescent="0.25">
      <c r="A63" s="25" t="s">
        <v>71</v>
      </c>
      <c r="B63" s="103">
        <v>28664917</v>
      </c>
      <c r="C63" s="94">
        <v>30510576</v>
      </c>
      <c r="D63" s="94">
        <v>31534294</v>
      </c>
      <c r="E63" s="94">
        <v>33516183</v>
      </c>
      <c r="F63" s="94">
        <v>33284399</v>
      </c>
      <c r="G63" s="94">
        <v>34411178</v>
      </c>
      <c r="H63" s="94">
        <v>35480656</v>
      </c>
      <c r="I63" s="94">
        <v>35842303</v>
      </c>
      <c r="J63" s="94">
        <v>35470709</v>
      </c>
      <c r="K63" s="94">
        <v>38142685</v>
      </c>
      <c r="L63" s="94">
        <v>36783754</v>
      </c>
      <c r="M63" s="104">
        <v>36831339</v>
      </c>
    </row>
    <row r="64" spans="1:13" ht="17.100000000000001" customHeight="1" x14ac:dyDescent="0.25">
      <c r="A64" s="3" t="s">
        <v>2</v>
      </c>
      <c r="B64" s="101">
        <v>934596</v>
      </c>
      <c r="C64" s="93">
        <v>1050526</v>
      </c>
      <c r="D64" s="93">
        <v>878352</v>
      </c>
      <c r="E64" s="93">
        <v>924457</v>
      </c>
      <c r="F64" s="93">
        <v>1076283</v>
      </c>
      <c r="G64" s="93">
        <v>926165</v>
      </c>
      <c r="H64" s="93">
        <v>1021837</v>
      </c>
      <c r="I64" s="93">
        <v>1099287</v>
      </c>
      <c r="J64" s="93">
        <v>1074251</v>
      </c>
      <c r="K64" s="93">
        <v>1178331</v>
      </c>
      <c r="L64" s="93">
        <v>1316926</v>
      </c>
      <c r="M64" s="102">
        <v>1168076</v>
      </c>
    </row>
    <row r="65" spans="1:13" ht="17.100000000000001" customHeight="1" x14ac:dyDescent="0.25">
      <c r="A65" s="3" t="s">
        <v>3</v>
      </c>
      <c r="B65" s="101">
        <v>5040491</v>
      </c>
      <c r="C65" s="93">
        <v>4258779</v>
      </c>
      <c r="D65" s="93">
        <v>4921647</v>
      </c>
      <c r="E65" s="93">
        <v>4751026</v>
      </c>
      <c r="F65" s="93">
        <v>5557681</v>
      </c>
      <c r="G65" s="93">
        <v>5101940</v>
      </c>
      <c r="H65" s="93">
        <v>5349007</v>
      </c>
      <c r="I65" s="93">
        <v>5235751</v>
      </c>
      <c r="J65" s="93">
        <v>5667589</v>
      </c>
      <c r="K65" s="93">
        <v>5730059</v>
      </c>
      <c r="L65" s="93">
        <v>4926598</v>
      </c>
      <c r="M65" s="102">
        <v>4866402</v>
      </c>
    </row>
    <row r="66" spans="1:13" ht="17.100000000000001" customHeight="1" x14ac:dyDescent="0.25">
      <c r="A66" s="97" t="s">
        <v>882</v>
      </c>
      <c r="B66" s="103">
        <v>1106003</v>
      </c>
      <c r="C66" s="94">
        <v>1219477</v>
      </c>
      <c r="D66" s="94">
        <v>1176662</v>
      </c>
      <c r="E66" s="94">
        <v>1195894</v>
      </c>
      <c r="F66" s="94">
        <v>1254050</v>
      </c>
      <c r="G66" s="94">
        <v>1303105</v>
      </c>
      <c r="H66" s="94">
        <v>1313661</v>
      </c>
      <c r="I66" s="94">
        <v>1361922</v>
      </c>
      <c r="J66" s="94">
        <v>1468321</v>
      </c>
      <c r="K66" s="94">
        <v>1667365</v>
      </c>
      <c r="L66" s="94">
        <v>1563940</v>
      </c>
      <c r="M66" s="104">
        <v>1615450</v>
      </c>
    </row>
    <row r="67" spans="1:13" ht="17.100000000000001" customHeight="1" thickBot="1" x14ac:dyDescent="0.3">
      <c r="A67" s="26" t="s">
        <v>13</v>
      </c>
      <c r="B67" s="105">
        <f t="shared" ref="B67:H67" si="0">SUM(B61:B66)</f>
        <v>70132910</v>
      </c>
      <c r="C67" s="95">
        <f t="shared" si="0"/>
        <v>73191422</v>
      </c>
      <c r="D67" s="95">
        <f t="shared" si="0"/>
        <v>69161166</v>
      </c>
      <c r="E67" s="95">
        <f t="shared" si="0"/>
        <v>73336459</v>
      </c>
      <c r="F67" s="95">
        <f t="shared" si="0"/>
        <v>75535998</v>
      </c>
      <c r="G67" s="95">
        <f t="shared" si="0"/>
        <v>73411652</v>
      </c>
      <c r="H67" s="95">
        <f t="shared" si="0"/>
        <v>76928457</v>
      </c>
      <c r="I67" s="95">
        <f>SUM(I61:I66)</f>
        <v>79135743</v>
      </c>
      <c r="J67" s="95">
        <f>SUM(J61:J66)</f>
        <v>76399595</v>
      </c>
      <c r="K67" s="95">
        <f>SUM(K61:K66)</f>
        <v>82707729</v>
      </c>
      <c r="L67" s="95">
        <v>82755686</v>
      </c>
      <c r="M67" s="106">
        <v>78198925</v>
      </c>
    </row>
    <row r="68" spans="1:13" ht="17.100000000000001" customHeight="1" x14ac:dyDescent="0.25">
      <c r="A68" s="26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1:13" ht="17.100000000000001" customHeight="1" thickBot="1" x14ac:dyDescent="0.3"/>
    <row r="70" spans="1:13" ht="17.100000000000001" customHeight="1" thickBot="1" x14ac:dyDescent="0.3">
      <c r="A70" s="179">
        <v>2008</v>
      </c>
      <c r="B70" s="192">
        <v>39448</v>
      </c>
      <c r="C70" s="91">
        <v>39479</v>
      </c>
      <c r="D70" s="91">
        <v>39508</v>
      </c>
      <c r="E70" s="91">
        <v>39539</v>
      </c>
      <c r="F70" s="91">
        <v>39569</v>
      </c>
      <c r="G70" s="91">
        <v>39600</v>
      </c>
      <c r="H70" s="91">
        <v>39630</v>
      </c>
      <c r="I70" s="91">
        <v>39661</v>
      </c>
      <c r="J70" s="91">
        <v>39692</v>
      </c>
      <c r="K70" s="91">
        <v>39722</v>
      </c>
      <c r="L70" s="91">
        <v>39753</v>
      </c>
      <c r="M70" s="96">
        <v>39783</v>
      </c>
    </row>
    <row r="71" spans="1:13" ht="17.100000000000001" customHeight="1" x14ac:dyDescent="0.25">
      <c r="A71" s="3" t="s">
        <v>0</v>
      </c>
      <c r="B71" s="98">
        <v>51361111</v>
      </c>
      <c r="C71" s="99">
        <v>49730087</v>
      </c>
      <c r="D71" s="99">
        <v>40148574</v>
      </c>
      <c r="E71" s="99">
        <v>42757073</v>
      </c>
      <c r="F71" s="99">
        <v>43562915</v>
      </c>
      <c r="G71" s="99">
        <v>39313774</v>
      </c>
      <c r="H71" s="99">
        <v>40818922</v>
      </c>
      <c r="I71" s="99">
        <v>40344845</v>
      </c>
      <c r="J71" s="99">
        <v>33648621</v>
      </c>
      <c r="K71" s="99">
        <v>35591889</v>
      </c>
      <c r="L71" s="99">
        <v>33882975</v>
      </c>
      <c r="M71" s="100">
        <v>26138135</v>
      </c>
    </row>
    <row r="72" spans="1:13" ht="17.100000000000001" customHeight="1" x14ac:dyDescent="0.25">
      <c r="A72" s="3" t="s">
        <v>1</v>
      </c>
      <c r="B72" s="101">
        <v>6316205</v>
      </c>
      <c r="C72" s="93">
        <v>6388173</v>
      </c>
      <c r="D72" s="93">
        <v>5452690</v>
      </c>
      <c r="E72" s="93">
        <v>5818649</v>
      </c>
      <c r="F72" s="93">
        <v>6318106</v>
      </c>
      <c r="G72" s="93">
        <v>5594167</v>
      </c>
      <c r="H72" s="93">
        <v>6245859</v>
      </c>
      <c r="I72" s="93">
        <v>6185896</v>
      </c>
      <c r="J72" s="93">
        <v>5768336</v>
      </c>
      <c r="K72" s="93">
        <v>6388645</v>
      </c>
      <c r="L72" s="93">
        <v>6388880</v>
      </c>
      <c r="M72" s="102">
        <v>4502824</v>
      </c>
    </row>
    <row r="73" spans="1:13" ht="17.100000000000001" customHeight="1" x14ac:dyDescent="0.25">
      <c r="A73" s="25" t="s">
        <v>71</v>
      </c>
      <c r="B73" s="103">
        <v>22993625</v>
      </c>
      <c r="C73" s="94">
        <v>23877230</v>
      </c>
      <c r="D73" s="94">
        <v>24829735</v>
      </c>
      <c r="E73" s="94">
        <v>25351192</v>
      </c>
      <c r="F73" s="94">
        <v>25591626</v>
      </c>
      <c r="G73" s="94">
        <v>26043181</v>
      </c>
      <c r="H73" s="94">
        <v>26480108</v>
      </c>
      <c r="I73" s="94">
        <v>26597330</v>
      </c>
      <c r="J73" s="94">
        <v>25948973</v>
      </c>
      <c r="K73" s="94">
        <v>26808631</v>
      </c>
      <c r="L73" s="94">
        <v>25554629</v>
      </c>
      <c r="M73" s="104">
        <v>26001948</v>
      </c>
    </row>
    <row r="74" spans="1:13" ht="17.100000000000001" customHeight="1" x14ac:dyDescent="0.25">
      <c r="A74" s="3" t="s">
        <v>2</v>
      </c>
      <c r="B74" s="101">
        <v>1376755</v>
      </c>
      <c r="C74" s="93">
        <v>1604697</v>
      </c>
      <c r="D74" s="93">
        <v>1379061</v>
      </c>
      <c r="E74" s="93">
        <v>1478184</v>
      </c>
      <c r="F74" s="93">
        <v>1600775</v>
      </c>
      <c r="G74" s="93">
        <v>1304104</v>
      </c>
      <c r="H74" s="93">
        <v>1355137</v>
      </c>
      <c r="I74" s="93">
        <v>1417464</v>
      </c>
      <c r="J74" s="93">
        <v>1183305</v>
      </c>
      <c r="K74" s="93">
        <v>1259133</v>
      </c>
      <c r="L74" s="93">
        <v>1201582</v>
      </c>
      <c r="M74" s="102">
        <v>762486</v>
      </c>
    </row>
    <row r="75" spans="1:13" ht="17.100000000000001" customHeight="1" x14ac:dyDescent="0.25">
      <c r="A75" s="3" t="s">
        <v>3</v>
      </c>
      <c r="B75" s="101">
        <v>6984420</v>
      </c>
      <c r="C75" s="93">
        <v>7064729</v>
      </c>
      <c r="D75" s="93">
        <v>7507950</v>
      </c>
      <c r="E75" s="93">
        <v>6977508</v>
      </c>
      <c r="F75" s="93">
        <v>7349006</v>
      </c>
      <c r="G75" s="93">
        <v>6957408</v>
      </c>
      <c r="H75" s="93">
        <v>6957700</v>
      </c>
      <c r="I75" s="93">
        <v>6509728</v>
      </c>
      <c r="J75" s="93">
        <v>6524161</v>
      </c>
      <c r="K75" s="93">
        <v>6116912</v>
      </c>
      <c r="L75" s="93">
        <v>4602297</v>
      </c>
      <c r="M75" s="102">
        <v>4628237</v>
      </c>
    </row>
    <row r="76" spans="1:13" ht="17.100000000000001" customHeight="1" x14ac:dyDescent="0.25">
      <c r="A76" s="97" t="s">
        <v>5</v>
      </c>
      <c r="B76" s="103">
        <v>1281440</v>
      </c>
      <c r="C76" s="94">
        <v>1350250</v>
      </c>
      <c r="D76" s="94">
        <v>1234556</v>
      </c>
      <c r="E76" s="94">
        <v>1289312</v>
      </c>
      <c r="F76" s="94">
        <v>1155891</v>
      </c>
      <c r="G76" s="94">
        <v>1260539</v>
      </c>
      <c r="H76" s="94">
        <v>1279238</v>
      </c>
      <c r="I76" s="94">
        <v>1215547</v>
      </c>
      <c r="J76" s="94">
        <v>1179641</v>
      </c>
      <c r="K76" s="94">
        <v>1238496</v>
      </c>
      <c r="L76" s="94">
        <v>927543</v>
      </c>
      <c r="M76" s="104">
        <v>1015336</v>
      </c>
    </row>
    <row r="77" spans="1:13" ht="17.100000000000001" customHeight="1" thickBot="1" x14ac:dyDescent="0.3">
      <c r="A77" s="26" t="s">
        <v>13</v>
      </c>
      <c r="B77" s="105">
        <f t="shared" ref="B77:M77" si="1">SUM(B71:B76)</f>
        <v>90313556</v>
      </c>
      <c r="C77" s="95">
        <f t="shared" si="1"/>
        <v>90015166</v>
      </c>
      <c r="D77" s="95">
        <f t="shared" si="1"/>
        <v>80552566</v>
      </c>
      <c r="E77" s="95">
        <f t="shared" si="1"/>
        <v>83671918</v>
      </c>
      <c r="F77" s="95">
        <f t="shared" si="1"/>
        <v>85578319</v>
      </c>
      <c r="G77" s="95">
        <f t="shared" si="1"/>
        <v>80473173</v>
      </c>
      <c r="H77" s="95">
        <f t="shared" si="1"/>
        <v>83136964</v>
      </c>
      <c r="I77" s="95">
        <f t="shared" si="1"/>
        <v>82270810</v>
      </c>
      <c r="J77" s="95">
        <f t="shared" si="1"/>
        <v>74253037</v>
      </c>
      <c r="K77" s="95">
        <f t="shared" si="1"/>
        <v>77403706</v>
      </c>
      <c r="L77" s="95">
        <f t="shared" si="1"/>
        <v>72557906</v>
      </c>
      <c r="M77" s="106">
        <f t="shared" si="1"/>
        <v>63048966</v>
      </c>
    </row>
  </sheetData>
  <mergeCells count="2">
    <mergeCell ref="B2:M2"/>
    <mergeCell ref="B59:M59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47 M47 B67 C67:K67 B77:M7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342"/>
  <sheetViews>
    <sheetView zoomScaleNormal="100" workbookViewId="0">
      <pane xSplit="1" ySplit="4" topLeftCell="B2303" activePane="bottomRight" state="frozen"/>
      <selection pane="topRight" activeCell="B1" sqref="B1"/>
      <selection pane="bottomLeft" activeCell="A5" sqref="A5"/>
      <selection pane="bottomRight" activeCell="J2313" sqref="J2313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6" x14ac:dyDescent="0.35">
      <c r="A1" s="241" t="s">
        <v>673</v>
      </c>
    </row>
    <row r="2" spans="1:8" ht="6" customHeight="1" x14ac:dyDescent="0.35">
      <c r="A2" s="241"/>
    </row>
    <row r="3" spans="1:8" ht="21" customHeight="1" x14ac:dyDescent="0.5">
      <c r="A3" s="236">
        <v>2008</v>
      </c>
    </row>
    <row r="4" spans="1:8" ht="45" customHeight="1" x14ac:dyDescent="0.35">
      <c r="A4" s="240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ht="14.45" x14ac:dyDescent="0.35">
      <c r="A6" s="229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ht="14.45" x14ac:dyDescent="0.35">
      <c r="A7" s="229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ht="14.45" x14ac:dyDescent="0.35">
      <c r="A8" s="229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ht="14.45" x14ac:dyDescent="0.35">
      <c r="A9" s="229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ht="14.45" x14ac:dyDescent="0.35">
      <c r="A10" s="229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ht="14.45" x14ac:dyDescent="0.35">
      <c r="A11" s="229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ht="14.45" x14ac:dyDescent="0.35">
      <c r="A12" s="229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ht="14.45" x14ac:dyDescent="0.35">
      <c r="A13" s="229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ht="14.45" x14ac:dyDescent="0.35">
      <c r="A14" s="229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ht="14.45" x14ac:dyDescent="0.35">
      <c r="A15" s="229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ht="14.45" x14ac:dyDescent="0.35">
      <c r="A16" s="229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ht="14.45" x14ac:dyDescent="0.35">
      <c r="A17" s="229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ht="14.45" x14ac:dyDescent="0.35">
      <c r="A18" s="229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ht="14.45" x14ac:dyDescent="0.35">
      <c r="A19" s="234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ht="14.45" x14ac:dyDescent="0.35">
      <c r="A20" s="234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ht="14.45" x14ac:dyDescent="0.35">
      <c r="A21" s="234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ht="14.45" x14ac:dyDescent="0.35">
      <c r="A22" s="234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ht="14.45" x14ac:dyDescent="0.35">
      <c r="A23" s="234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ht="14.45" x14ac:dyDescent="0.35">
      <c r="A24" s="234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ht="14.45" x14ac:dyDescent="0.35">
      <c r="A25" s="234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ht="14.45" x14ac:dyDescent="0.35">
      <c r="A26" s="234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ht="14.45" x14ac:dyDescent="0.35">
      <c r="A27" s="243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ht="14.45" x14ac:dyDescent="0.35">
      <c r="A28" s="233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ht="14.45" x14ac:dyDescent="0.35">
      <c r="A29" s="230"/>
    </row>
    <row r="30" spans="1:8" ht="14.45" x14ac:dyDescent="0.35">
      <c r="A30" s="232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ht="14.45" x14ac:dyDescent="0.35">
      <c r="A31" s="232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ht="14.45" x14ac:dyDescent="0.35">
      <c r="A32" s="232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ht="14.45" x14ac:dyDescent="0.35">
      <c r="A33" s="232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ht="14.45" x14ac:dyDescent="0.35">
      <c r="A34" s="232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ht="14.45" x14ac:dyDescent="0.35">
      <c r="A35" s="232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ht="14.45" x14ac:dyDescent="0.35">
      <c r="A36" s="232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ht="14.45" x14ac:dyDescent="0.35">
      <c r="A37" s="232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ht="14.45" x14ac:dyDescent="0.35">
      <c r="A38" s="232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ht="14.45" x14ac:dyDescent="0.35">
      <c r="A39" s="232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ht="14.45" x14ac:dyDescent="0.35">
      <c r="A40" s="232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ht="14.45" x14ac:dyDescent="0.35">
      <c r="A41" s="232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ht="14.45" x14ac:dyDescent="0.35">
      <c r="A42" s="232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ht="14.45" x14ac:dyDescent="0.35">
      <c r="A43" s="232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ht="14.45" x14ac:dyDescent="0.35">
      <c r="A44" s="232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ht="14.45" x14ac:dyDescent="0.35">
      <c r="A45" s="232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ht="14.45" x14ac:dyDescent="0.35">
      <c r="A46" s="232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ht="14.45" x14ac:dyDescent="0.35">
      <c r="A47" s="232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ht="14.45" x14ac:dyDescent="0.35">
      <c r="A48" s="239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ht="14.45" x14ac:dyDescent="0.35">
      <c r="A49" s="239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ht="14.45" x14ac:dyDescent="0.35">
      <c r="A50" s="243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ht="14.45" x14ac:dyDescent="0.35">
      <c r="A51" s="233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ht="14.45" x14ac:dyDescent="0.35">
      <c r="A53" s="244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ht="14.45" x14ac:dyDescent="0.35">
      <c r="A54" s="244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ht="14.45" x14ac:dyDescent="0.35">
      <c r="A55" s="244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ht="14.45" x14ac:dyDescent="0.35">
      <c r="A56" s="244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ht="14.45" x14ac:dyDescent="0.35">
      <c r="A57" s="244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ht="14.45" x14ac:dyDescent="0.35">
      <c r="A58" s="244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ht="14.45" x14ac:dyDescent="0.35">
      <c r="A59" s="244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ht="14.45" x14ac:dyDescent="0.35">
      <c r="A60" s="244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ht="14.45" x14ac:dyDescent="0.35">
      <c r="A61" s="244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ht="14.45" x14ac:dyDescent="0.35">
      <c r="A62" s="244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ht="14.45" x14ac:dyDescent="0.35">
      <c r="A63" s="244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ht="14.45" x14ac:dyDescent="0.35">
      <c r="A64" s="244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ht="14.45" x14ac:dyDescent="0.35">
      <c r="A65" s="244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ht="14.45" x14ac:dyDescent="0.35">
      <c r="A66" s="244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ht="14.45" x14ac:dyDescent="0.35">
      <c r="A67" s="244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ht="14.45" x14ac:dyDescent="0.35">
      <c r="A68" s="244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ht="14.45" x14ac:dyDescent="0.35">
      <c r="A69" s="244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ht="14.45" x14ac:dyDescent="0.35">
      <c r="A70" s="244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ht="14.45" x14ac:dyDescent="0.35">
      <c r="A71" s="244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ht="14.45" x14ac:dyDescent="0.35">
      <c r="A72" s="244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ht="14.45" x14ac:dyDescent="0.35">
      <c r="A73" s="243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ht="14.45" x14ac:dyDescent="0.35">
      <c r="A74" s="233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ht="14.45" x14ac:dyDescent="0.35">
      <c r="A76" s="242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ht="14.45" x14ac:dyDescent="0.35">
      <c r="A77" s="242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ht="14.45" x14ac:dyDescent="0.35">
      <c r="A78" s="242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ht="14.45" x14ac:dyDescent="0.35">
      <c r="A79" s="238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ht="14.45" x14ac:dyDescent="0.35">
      <c r="A80" s="242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ht="14.45" x14ac:dyDescent="0.35">
      <c r="A81" s="242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ht="14.45" x14ac:dyDescent="0.35">
      <c r="A82" s="242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ht="14.45" x14ac:dyDescent="0.35">
      <c r="A83" s="242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ht="14.45" x14ac:dyDescent="0.35">
      <c r="A84" s="242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ht="14.45" x14ac:dyDescent="0.35">
      <c r="A85" s="242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ht="14.45" x14ac:dyDescent="0.35">
      <c r="A86" s="242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ht="14.45" x14ac:dyDescent="0.35">
      <c r="A87" s="242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ht="14.45" x14ac:dyDescent="0.35">
      <c r="A88" s="242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ht="14.45" x14ac:dyDescent="0.35">
      <c r="A89" s="242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ht="14.45" x14ac:dyDescent="0.35">
      <c r="A90" s="242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ht="14.45" x14ac:dyDescent="0.35">
      <c r="A91" s="242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ht="14.45" x14ac:dyDescent="0.35">
      <c r="A92" s="242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ht="14.45" x14ac:dyDescent="0.35">
      <c r="A93" s="242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ht="14.45" x14ac:dyDescent="0.35">
      <c r="A94" s="242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ht="14.45" x14ac:dyDescent="0.35">
      <c r="A95" s="242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ht="14.45" x14ac:dyDescent="0.35">
      <c r="A96" s="242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ht="14.45" x14ac:dyDescent="0.35">
      <c r="A97" s="242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ht="14.45" x14ac:dyDescent="0.35">
      <c r="A98" s="243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ht="14.45" x14ac:dyDescent="0.35">
      <c r="A99" s="233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54" customHeight="1" x14ac:dyDescent="0.35"/>
    <row r="101" spans="1:8" ht="21" x14ac:dyDescent="0.5">
      <c r="A101" s="236">
        <v>2008</v>
      </c>
    </row>
    <row r="102" spans="1:8" ht="39" customHeight="1" x14ac:dyDescent="0.35">
      <c r="A102" s="240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ht="14.45" x14ac:dyDescent="0.35">
      <c r="A103" s="235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ht="14.45" x14ac:dyDescent="0.35">
      <c r="A104" s="235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ht="14.45" x14ac:dyDescent="0.35">
      <c r="A105" s="235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ht="14.45" x14ac:dyDescent="0.35">
      <c r="A106" s="235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ht="14.45" x14ac:dyDescent="0.35">
      <c r="A107" s="235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ht="14.45" x14ac:dyDescent="0.35">
      <c r="A108" s="235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ht="14.45" x14ac:dyDescent="0.35">
      <c r="A109" s="235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ht="14.45" x14ac:dyDescent="0.35">
      <c r="A110" s="235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ht="14.45" x14ac:dyDescent="0.35">
      <c r="A111" s="235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ht="14.45" x14ac:dyDescent="0.35">
      <c r="A112" s="235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ht="14.45" x14ac:dyDescent="0.35">
      <c r="A113" s="235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ht="14.45" x14ac:dyDescent="0.35">
      <c r="A114" s="235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ht="14.45" x14ac:dyDescent="0.35">
      <c r="A115" s="235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ht="14.45" x14ac:dyDescent="0.35">
      <c r="A116" s="235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ht="14.45" x14ac:dyDescent="0.35">
      <c r="A117" s="235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ht="14.45" x14ac:dyDescent="0.35">
      <c r="A118" s="235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ht="14.45" x14ac:dyDescent="0.35">
      <c r="A119" s="235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ht="14.45" x14ac:dyDescent="0.35">
      <c r="A120" s="235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ht="14.45" x14ac:dyDescent="0.35">
      <c r="A121" s="235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ht="14.45" x14ac:dyDescent="0.35">
      <c r="A122" s="235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ht="14.45" x14ac:dyDescent="0.35">
      <c r="A123" s="235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ht="14.45" x14ac:dyDescent="0.35">
      <c r="A124" s="243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ht="14.45" x14ac:dyDescent="0.35">
      <c r="A125" s="233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ht="14.45" x14ac:dyDescent="0.35">
      <c r="A127" s="237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ht="14.45" x14ac:dyDescent="0.35">
      <c r="A128" s="237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ht="14.45" x14ac:dyDescent="0.35">
      <c r="A129" s="237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ht="14.45" x14ac:dyDescent="0.35">
      <c r="A130" s="237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ht="14.45" x14ac:dyDescent="0.35">
      <c r="A131" s="237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ht="14.45" x14ac:dyDescent="0.35">
      <c r="A132" s="237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ht="14.45" x14ac:dyDescent="0.35">
      <c r="A133" s="237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ht="14.45" x14ac:dyDescent="0.35">
      <c r="A134" s="237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ht="14.45" x14ac:dyDescent="0.35">
      <c r="A135" s="237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ht="14.45" x14ac:dyDescent="0.35">
      <c r="A136" s="237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ht="14.45" x14ac:dyDescent="0.35">
      <c r="A137" s="237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ht="14.45" x14ac:dyDescent="0.35">
      <c r="A138" s="237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ht="14.45" x14ac:dyDescent="0.35">
      <c r="A139" s="237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ht="14.45" x14ac:dyDescent="0.35">
      <c r="A140" s="237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ht="14.45" x14ac:dyDescent="0.35">
      <c r="A141" s="237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ht="14.45" x14ac:dyDescent="0.35">
      <c r="A142" s="237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ht="14.45" x14ac:dyDescent="0.35">
      <c r="A143" s="237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ht="14.45" x14ac:dyDescent="0.35">
      <c r="A144" s="237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ht="14.45" x14ac:dyDescent="0.35">
      <c r="A145" s="237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ht="14.45" x14ac:dyDescent="0.35">
      <c r="A146" s="237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ht="14.45" x14ac:dyDescent="0.35">
      <c r="A147" s="237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ht="14.45" x14ac:dyDescent="0.35">
      <c r="A148" s="243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ht="14.45" x14ac:dyDescent="0.35">
      <c r="A149" s="233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ht="14.45" x14ac:dyDescent="0.35">
      <c r="A151" s="231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ht="14.45" x14ac:dyDescent="0.35">
      <c r="A152" s="231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ht="14.45" x14ac:dyDescent="0.35">
      <c r="A153" s="231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ht="14.45" x14ac:dyDescent="0.35">
      <c r="A154" s="231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ht="14.45" x14ac:dyDescent="0.35">
      <c r="A155" s="231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ht="14.45" x14ac:dyDescent="0.35">
      <c r="A156" s="231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ht="14.45" x14ac:dyDescent="0.35">
      <c r="A157" s="231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ht="14.45" x14ac:dyDescent="0.35">
      <c r="A158" s="231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ht="14.45" x14ac:dyDescent="0.35">
      <c r="A159" s="231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ht="14.45" x14ac:dyDescent="0.35">
      <c r="A160" s="231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ht="14.45" x14ac:dyDescent="0.35">
      <c r="A161" s="231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ht="14.45" x14ac:dyDescent="0.35">
      <c r="A162" s="231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ht="14.45" x14ac:dyDescent="0.35">
      <c r="A163" s="231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ht="14.45" x14ac:dyDescent="0.35">
      <c r="A164" s="231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ht="14.45" x14ac:dyDescent="0.35">
      <c r="A165" s="231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ht="14.45" x14ac:dyDescent="0.35">
      <c r="A166" s="231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ht="14.45" x14ac:dyDescent="0.35">
      <c r="A167" s="231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ht="14.45" x14ac:dyDescent="0.35">
      <c r="A168" s="231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ht="14.45" x14ac:dyDescent="0.35">
      <c r="A169" s="231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ht="14.45" x14ac:dyDescent="0.35">
      <c r="A170" s="231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ht="14.45" x14ac:dyDescent="0.35">
      <c r="A171" s="231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ht="14.45" x14ac:dyDescent="0.35">
      <c r="A172" s="231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ht="14.45" x14ac:dyDescent="0.35">
      <c r="A173" s="243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ht="14.45" x14ac:dyDescent="0.35">
      <c r="A174" s="233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ht="14.45" x14ac:dyDescent="0.35">
      <c r="A176" s="250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ht="14.45" x14ac:dyDescent="0.35">
      <c r="A177" s="250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ht="14.45" x14ac:dyDescent="0.35">
      <c r="A178" s="250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ht="14.45" x14ac:dyDescent="0.35">
      <c r="A179" s="250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ht="14.45" x14ac:dyDescent="0.35">
      <c r="A180" s="250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ht="14.45" x14ac:dyDescent="0.35">
      <c r="A181" s="250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ht="14.45" x14ac:dyDescent="0.35">
      <c r="A182" s="250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ht="14.45" x14ac:dyDescent="0.35">
      <c r="A183" s="250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ht="14.45" x14ac:dyDescent="0.35">
      <c r="A184" s="250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ht="14.45" x14ac:dyDescent="0.35">
      <c r="A185" s="250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ht="14.45" x14ac:dyDescent="0.35">
      <c r="A186" s="250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ht="14.45" x14ac:dyDescent="0.35">
      <c r="A187" s="250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ht="14.45" x14ac:dyDescent="0.35">
      <c r="A188" s="250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ht="14.45" x14ac:dyDescent="0.35">
      <c r="A189" s="250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ht="14.45" x14ac:dyDescent="0.35">
      <c r="A190" s="250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ht="14.45" x14ac:dyDescent="0.35">
      <c r="A191" s="250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ht="14.45" x14ac:dyDescent="0.35">
      <c r="A192" s="250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ht="14.45" x14ac:dyDescent="0.35">
      <c r="A193" s="250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ht="14.45" x14ac:dyDescent="0.35">
      <c r="A194" s="250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ht="14.45" x14ac:dyDescent="0.35">
      <c r="A195" s="250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ht="14.45" x14ac:dyDescent="0.35">
      <c r="A196" s="250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ht="14.45" x14ac:dyDescent="0.35">
      <c r="A197" s="243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ht="14.45" x14ac:dyDescent="0.35">
      <c r="A198" s="233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35"/>
    <row r="200" spans="1:8" ht="21" x14ac:dyDescent="0.5">
      <c r="A200" s="236">
        <v>2008</v>
      </c>
    </row>
    <row r="201" spans="1:8" ht="36" customHeight="1" x14ac:dyDescent="0.35">
      <c r="A201" s="240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ht="14.45" x14ac:dyDescent="0.35">
      <c r="A202" s="251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ht="14.45" x14ac:dyDescent="0.35">
      <c r="A203" s="251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ht="14.45" x14ac:dyDescent="0.35">
      <c r="A204" s="251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ht="14.45" x14ac:dyDescent="0.35">
      <c r="A205" s="251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ht="14.45" x14ac:dyDescent="0.35">
      <c r="A206" s="251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ht="14.45" x14ac:dyDescent="0.35">
      <c r="A207" s="251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ht="14.45" x14ac:dyDescent="0.35">
      <c r="A208" s="251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ht="14.45" x14ac:dyDescent="0.35">
      <c r="A209" s="251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ht="14.45" x14ac:dyDescent="0.35">
      <c r="A210" s="251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ht="14.45" x14ac:dyDescent="0.35">
      <c r="A211" s="251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ht="14.45" x14ac:dyDescent="0.35">
      <c r="A212" s="251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ht="14.45" x14ac:dyDescent="0.35">
      <c r="A213" s="251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ht="14.45" x14ac:dyDescent="0.35">
      <c r="A214" s="251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ht="14.45" x14ac:dyDescent="0.35">
      <c r="A215" s="251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ht="14.45" x14ac:dyDescent="0.35">
      <c r="A216" s="251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ht="14.45" x14ac:dyDescent="0.35">
      <c r="A217" s="251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ht="14.45" x14ac:dyDescent="0.35">
      <c r="A218" s="251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ht="14.45" x14ac:dyDescent="0.35">
      <c r="A219" s="251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ht="14.45" x14ac:dyDescent="0.35">
      <c r="A220" s="251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ht="14.45" x14ac:dyDescent="0.35">
      <c r="A221" s="251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ht="14.45" x14ac:dyDescent="0.35">
      <c r="A222" s="251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ht="14.45" x14ac:dyDescent="0.35">
      <c r="A223" s="243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ht="14.45" x14ac:dyDescent="0.35">
      <c r="A224" s="233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ht="14.45" x14ac:dyDescent="0.35">
      <c r="A226" s="252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ht="14.45" x14ac:dyDescent="0.35">
      <c r="A227" s="252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ht="14.45" x14ac:dyDescent="0.35">
      <c r="A228" s="252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ht="14.45" x14ac:dyDescent="0.35">
      <c r="A229" s="252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ht="14.45" x14ac:dyDescent="0.35">
      <c r="A230" s="252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ht="14.45" x14ac:dyDescent="0.35">
      <c r="A231" s="252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ht="14.45" x14ac:dyDescent="0.35">
      <c r="A232" s="252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ht="14.45" x14ac:dyDescent="0.35">
      <c r="A233" s="252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ht="14.45" x14ac:dyDescent="0.35">
      <c r="A234" s="252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ht="14.45" x14ac:dyDescent="0.35">
      <c r="A235" s="252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ht="14.45" x14ac:dyDescent="0.35">
      <c r="A236" s="252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ht="14.45" x14ac:dyDescent="0.35">
      <c r="A237" s="252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ht="14.45" x14ac:dyDescent="0.35">
      <c r="A238" s="252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ht="14.45" x14ac:dyDescent="0.35">
      <c r="A239" s="252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ht="14.45" x14ac:dyDescent="0.35">
      <c r="A240" s="252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ht="14.45" x14ac:dyDescent="0.35">
      <c r="A241" s="252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ht="14.45" x14ac:dyDescent="0.35">
      <c r="A242" s="252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ht="14.45" x14ac:dyDescent="0.35">
      <c r="A243" s="252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ht="14.45" x14ac:dyDescent="0.35">
      <c r="A244" s="252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ht="14.45" x14ac:dyDescent="0.35">
      <c r="A245" s="252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ht="14.45" x14ac:dyDescent="0.35">
      <c r="A246" s="252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ht="14.45" x14ac:dyDescent="0.35">
      <c r="A247" s="252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ht="14.45" x14ac:dyDescent="0.35">
      <c r="A248" s="252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ht="14.45" x14ac:dyDescent="0.35">
      <c r="A249" s="243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ht="14.45" x14ac:dyDescent="0.35">
      <c r="A250" s="233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ht="14.45" x14ac:dyDescent="0.35">
      <c r="A252" s="253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ht="14.45" x14ac:dyDescent="0.35">
      <c r="A253" s="253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ht="14.45" x14ac:dyDescent="0.35">
      <c r="A254" s="253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ht="14.45" x14ac:dyDescent="0.35">
      <c r="A255" s="253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ht="14.45" x14ac:dyDescent="0.35">
      <c r="A256" s="253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ht="14.45" x14ac:dyDescent="0.35">
      <c r="A257" s="253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ht="14.45" x14ac:dyDescent="0.35">
      <c r="A258" s="253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ht="14.45" x14ac:dyDescent="0.35">
      <c r="A259" s="253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ht="14.45" x14ac:dyDescent="0.35">
      <c r="A260" s="253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ht="14.45" x14ac:dyDescent="0.35">
      <c r="A261" s="253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ht="14.45" x14ac:dyDescent="0.35">
      <c r="A262" s="253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ht="14.45" x14ac:dyDescent="0.35">
      <c r="A263" s="253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ht="14.45" x14ac:dyDescent="0.35">
      <c r="A264" s="253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ht="14.45" x14ac:dyDescent="0.35">
      <c r="A265" s="253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ht="14.45" x14ac:dyDescent="0.35">
      <c r="A266" s="253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ht="14.45" x14ac:dyDescent="0.35">
      <c r="A267" s="253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ht="14.45" x14ac:dyDescent="0.35">
      <c r="A268" s="253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ht="14.45" x14ac:dyDescent="0.35">
      <c r="A269" s="253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ht="14.45" x14ac:dyDescent="0.35">
      <c r="A270" s="253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ht="14.45" x14ac:dyDescent="0.35">
      <c r="A271" s="243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ht="14.45" x14ac:dyDescent="0.35">
      <c r="A272" s="233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ht="14.45" x14ac:dyDescent="0.35">
      <c r="A274" s="254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ht="14.45" x14ac:dyDescent="0.35">
      <c r="A275" s="254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ht="14.45" x14ac:dyDescent="0.35">
      <c r="A276" s="254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ht="14.45" x14ac:dyDescent="0.35">
      <c r="A277" s="254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ht="14.45" x14ac:dyDescent="0.35">
      <c r="A278" s="254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ht="14.45" x14ac:dyDescent="0.35">
      <c r="A279" s="254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ht="14.45" x14ac:dyDescent="0.35">
      <c r="A280" s="254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ht="14.45" x14ac:dyDescent="0.35">
      <c r="A281" s="254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ht="14.45" x14ac:dyDescent="0.35">
      <c r="A282" s="254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ht="14.45" x14ac:dyDescent="0.35">
      <c r="A283" s="254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ht="14.45" x14ac:dyDescent="0.35">
      <c r="A284" s="254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ht="14.45" x14ac:dyDescent="0.35">
      <c r="A285" s="254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ht="14.45" x14ac:dyDescent="0.35">
      <c r="A286" s="254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ht="14.45" x14ac:dyDescent="0.35">
      <c r="A287" s="254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ht="14.45" x14ac:dyDescent="0.35">
      <c r="A288" s="254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ht="14.45" x14ac:dyDescent="0.35">
      <c r="A289" s="254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ht="14.45" x14ac:dyDescent="0.35">
      <c r="A290" s="254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ht="14.45" x14ac:dyDescent="0.35">
      <c r="A291" s="254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ht="14.45" x14ac:dyDescent="0.35">
      <c r="A292" s="254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ht="14.45" x14ac:dyDescent="0.35">
      <c r="A293" s="254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ht="14.45" x14ac:dyDescent="0.35">
      <c r="A294" s="254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ht="14.45" x14ac:dyDescent="0.35">
      <c r="A295" s="254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ht="14.45" x14ac:dyDescent="0.35">
      <c r="A296" s="243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ht="14.45" x14ac:dyDescent="0.35">
      <c r="A297" s="233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ht="14.45" x14ac:dyDescent="0.35">
      <c r="A298" s="255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35">
      <c r="A299" s="255"/>
      <c r="B299" s="115"/>
      <c r="C299" s="115"/>
      <c r="D299" s="115"/>
      <c r="E299" s="115"/>
      <c r="F299" s="115"/>
      <c r="G299" s="115"/>
      <c r="H299" s="115"/>
    </row>
    <row r="300" spans="1:8" ht="14.45" x14ac:dyDescent="0.35">
      <c r="A300" s="255"/>
      <c r="B300" s="115"/>
      <c r="C300" s="115"/>
      <c r="D300" s="115"/>
      <c r="E300" s="115"/>
      <c r="F300" s="115"/>
      <c r="G300" s="115"/>
      <c r="H300" s="115"/>
    </row>
    <row r="301" spans="1:8" ht="21" x14ac:dyDescent="0.5">
      <c r="A301" s="236">
        <v>2009</v>
      </c>
    </row>
    <row r="302" spans="1:8" ht="31.5" customHeight="1" x14ac:dyDescent="0.35">
      <c r="A302" s="240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ht="14.45" x14ac:dyDescent="0.35">
      <c r="A304" s="256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ht="14.45" x14ac:dyDescent="0.35">
      <c r="A305" s="256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ht="14.45" x14ac:dyDescent="0.35">
      <c r="A306" s="256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ht="14.45" x14ac:dyDescent="0.35">
      <c r="A307" s="256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ht="14.45" x14ac:dyDescent="0.35">
      <c r="A308" s="256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ht="14.45" x14ac:dyDescent="0.35">
      <c r="A309" s="256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ht="14.45" x14ac:dyDescent="0.35">
      <c r="A310" s="256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ht="14.45" x14ac:dyDescent="0.35">
      <c r="A311" s="256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ht="14.45" x14ac:dyDescent="0.35">
      <c r="A312" s="256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ht="14.45" x14ac:dyDescent="0.35">
      <c r="A313" s="256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ht="14.45" x14ac:dyDescent="0.35">
      <c r="A314" s="256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ht="14.45" x14ac:dyDescent="0.35">
      <c r="A315" s="256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ht="14.45" x14ac:dyDescent="0.35">
      <c r="A316" s="256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ht="14.45" x14ac:dyDescent="0.35">
      <c r="A317" s="256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ht="14.45" x14ac:dyDescent="0.35">
      <c r="A318" s="256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ht="14.45" x14ac:dyDescent="0.35">
      <c r="A319" s="256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ht="14.45" x14ac:dyDescent="0.35">
      <c r="A320" s="256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ht="14.45" x14ac:dyDescent="0.35">
      <c r="A321" s="256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ht="14.45" x14ac:dyDescent="0.35">
      <c r="A322" s="256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ht="14.45" x14ac:dyDescent="0.35">
      <c r="A323" s="256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ht="14.45" x14ac:dyDescent="0.35">
      <c r="A324" s="243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ht="14.45" x14ac:dyDescent="0.35">
      <c r="A325" s="233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ht="14.45" x14ac:dyDescent="0.35">
      <c r="A327" s="256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ht="14.45" x14ac:dyDescent="0.35">
      <c r="A328" s="256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ht="14.45" x14ac:dyDescent="0.35">
      <c r="A329" s="256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ht="14.45" x14ac:dyDescent="0.35">
      <c r="A330" s="256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ht="14.45" x14ac:dyDescent="0.35">
      <c r="A331" s="256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ht="14.45" x14ac:dyDescent="0.35">
      <c r="A332" s="256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ht="14.45" x14ac:dyDescent="0.35">
      <c r="A333" s="256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ht="14.45" x14ac:dyDescent="0.35">
      <c r="A334" s="256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ht="14.45" x14ac:dyDescent="0.35">
      <c r="A335" s="256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ht="14.45" x14ac:dyDescent="0.35">
      <c r="A336" s="256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ht="14.45" x14ac:dyDescent="0.35">
      <c r="A337" s="256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ht="14.45" x14ac:dyDescent="0.35">
      <c r="A338" s="256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ht="14.45" x14ac:dyDescent="0.35">
      <c r="A339" s="256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ht="14.45" x14ac:dyDescent="0.35">
      <c r="A340" s="256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ht="14.45" x14ac:dyDescent="0.35">
      <c r="A341" s="256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ht="14.45" x14ac:dyDescent="0.35">
      <c r="A342" s="256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ht="14.45" x14ac:dyDescent="0.35">
      <c r="A343" s="256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ht="14.45" x14ac:dyDescent="0.35">
      <c r="A344" s="256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ht="14.45" x14ac:dyDescent="0.35">
      <c r="A345" s="256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ht="14.45" x14ac:dyDescent="0.35">
      <c r="A346" s="243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ht="14.45" x14ac:dyDescent="0.35">
      <c r="A347" s="233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ht="14.45" x14ac:dyDescent="0.35">
      <c r="A349" s="256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ht="14.45" x14ac:dyDescent="0.35">
      <c r="A350" s="256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ht="14.45" x14ac:dyDescent="0.35">
      <c r="A351" s="256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ht="14.45" x14ac:dyDescent="0.35">
      <c r="A352" s="256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ht="14.45" x14ac:dyDescent="0.35">
      <c r="A353" s="256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ht="14.45" x14ac:dyDescent="0.35">
      <c r="A354" s="256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ht="14.45" x14ac:dyDescent="0.35">
      <c r="A355" s="256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ht="14.45" x14ac:dyDescent="0.35">
      <c r="A356" s="256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ht="14.45" x14ac:dyDescent="0.35">
      <c r="A357" s="256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ht="14.45" x14ac:dyDescent="0.35">
      <c r="A358" s="256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ht="14.45" x14ac:dyDescent="0.35">
      <c r="A359" s="256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ht="14.45" x14ac:dyDescent="0.35">
      <c r="A360" s="256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ht="14.45" x14ac:dyDescent="0.35">
      <c r="A361" s="256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ht="14.45" x14ac:dyDescent="0.35">
      <c r="A362" s="256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ht="14.45" x14ac:dyDescent="0.35">
      <c r="A363" s="256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ht="14.45" x14ac:dyDescent="0.35">
      <c r="A364" s="256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ht="14.45" x14ac:dyDescent="0.35">
      <c r="A365" s="256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ht="14.45" x14ac:dyDescent="0.35">
      <c r="A366" s="256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ht="14.45" x14ac:dyDescent="0.35">
      <c r="A367" s="256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ht="14.45" x14ac:dyDescent="0.35">
      <c r="A368" s="256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ht="14.45" x14ac:dyDescent="0.35">
      <c r="A369" s="256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ht="14.45" x14ac:dyDescent="0.35">
      <c r="A370" s="256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ht="14.45" x14ac:dyDescent="0.35">
      <c r="A371" s="243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ht="14.45" x14ac:dyDescent="0.35">
      <c r="A372" s="233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ht="14.45" x14ac:dyDescent="0.35">
      <c r="A374" s="256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ht="14.45" x14ac:dyDescent="0.35">
      <c r="A375" s="256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ht="14.45" x14ac:dyDescent="0.35">
      <c r="A376" s="256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ht="14.45" x14ac:dyDescent="0.35">
      <c r="A377" s="256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ht="14.45" x14ac:dyDescent="0.35">
      <c r="A378" s="256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ht="14.45" x14ac:dyDescent="0.35">
      <c r="A379" s="256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ht="14.45" x14ac:dyDescent="0.35">
      <c r="A380" s="256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ht="14.45" x14ac:dyDescent="0.35">
      <c r="A381" s="256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ht="14.45" x14ac:dyDescent="0.35">
      <c r="A382" s="256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ht="14.45" x14ac:dyDescent="0.35">
      <c r="A383" s="256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ht="14.45" x14ac:dyDescent="0.35">
      <c r="A384" s="256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ht="14.45" x14ac:dyDescent="0.35">
      <c r="A385" s="256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ht="14.45" x14ac:dyDescent="0.35">
      <c r="A386" s="256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ht="14.45" x14ac:dyDescent="0.35">
      <c r="A387" s="256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ht="14.45" x14ac:dyDescent="0.35">
      <c r="A388" s="256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ht="14.45" x14ac:dyDescent="0.35">
      <c r="A389" s="256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ht="14.45" x14ac:dyDescent="0.35">
      <c r="A390" s="256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ht="14.45" x14ac:dyDescent="0.35">
      <c r="A391" s="256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ht="14.45" x14ac:dyDescent="0.35">
      <c r="A392" s="256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ht="14.45" x14ac:dyDescent="0.35">
      <c r="A393" s="256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ht="14.45" x14ac:dyDescent="0.35">
      <c r="A394" s="256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ht="14.45" x14ac:dyDescent="0.35">
      <c r="A395" s="243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ht="14.45" x14ac:dyDescent="0.35">
      <c r="A396" s="233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5">
      <c r="A399" s="236">
        <v>2009</v>
      </c>
    </row>
    <row r="400" spans="1:8" ht="27" customHeight="1" x14ac:dyDescent="0.35">
      <c r="A400" s="240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ht="14.45" x14ac:dyDescent="0.35">
      <c r="A401" s="256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ht="14.45" x14ac:dyDescent="0.35">
      <c r="A402" s="256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ht="14.45" x14ac:dyDescent="0.35">
      <c r="A403" s="256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ht="14.45" x14ac:dyDescent="0.35">
      <c r="A404" s="256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ht="14.45" x14ac:dyDescent="0.35">
      <c r="A405" s="256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ht="14.45" x14ac:dyDescent="0.35">
      <c r="A406" s="256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ht="14.45" x14ac:dyDescent="0.35">
      <c r="A407" s="256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ht="14.45" x14ac:dyDescent="0.35">
      <c r="A408" s="256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ht="14.45" x14ac:dyDescent="0.35">
      <c r="A409" s="256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ht="14.45" x14ac:dyDescent="0.35">
      <c r="A410" s="256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ht="14.45" x14ac:dyDescent="0.35">
      <c r="A411" s="256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ht="14.45" x14ac:dyDescent="0.35">
      <c r="A412" s="256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ht="14.45" x14ac:dyDescent="0.35">
      <c r="A413" s="256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ht="14.45" x14ac:dyDescent="0.35">
      <c r="A414" s="256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ht="14.45" x14ac:dyDescent="0.35">
      <c r="A415" s="256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ht="14.45" x14ac:dyDescent="0.35">
      <c r="A416" s="256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ht="14.45" x14ac:dyDescent="0.35">
      <c r="A417" s="256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ht="14.45" x14ac:dyDescent="0.35">
      <c r="A418" s="256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ht="14.45" x14ac:dyDescent="0.35">
      <c r="A419" s="256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ht="14.45" x14ac:dyDescent="0.35">
      <c r="A420" s="256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ht="14.45" x14ac:dyDescent="0.35">
      <c r="A421" s="243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ht="14.45" x14ac:dyDescent="0.35">
      <c r="A422" s="233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ht="14.45" x14ac:dyDescent="0.35">
      <c r="A424" s="256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ht="14.45" x14ac:dyDescent="0.35">
      <c r="A425" s="256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ht="14.45" x14ac:dyDescent="0.35">
      <c r="A426" s="256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ht="14.45" x14ac:dyDescent="0.35">
      <c r="A427" s="256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ht="14.45" x14ac:dyDescent="0.35">
      <c r="A428" s="256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ht="14.45" x14ac:dyDescent="0.35">
      <c r="A429" s="256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ht="14.45" x14ac:dyDescent="0.35">
      <c r="A430" s="256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ht="14.45" x14ac:dyDescent="0.35">
      <c r="A431" s="256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ht="14.45" x14ac:dyDescent="0.35">
      <c r="A432" s="256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ht="14.45" x14ac:dyDescent="0.35">
      <c r="A433" s="256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ht="14.45" x14ac:dyDescent="0.35">
      <c r="A434" s="256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ht="14.45" x14ac:dyDescent="0.35">
      <c r="A435" s="256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ht="14.45" x14ac:dyDescent="0.35">
      <c r="A436" s="256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ht="14.45" x14ac:dyDescent="0.35">
      <c r="A437" s="256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ht="14.45" x14ac:dyDescent="0.35">
      <c r="A438" s="256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ht="14.45" x14ac:dyDescent="0.35">
      <c r="A439" s="256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ht="14.45" x14ac:dyDescent="0.35">
      <c r="A440" s="256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ht="14.45" x14ac:dyDescent="0.35">
      <c r="A441" s="256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ht="14.45" x14ac:dyDescent="0.35">
      <c r="A442" s="256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ht="14.45" x14ac:dyDescent="0.35">
      <c r="A443" s="256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ht="14.45" x14ac:dyDescent="0.35">
      <c r="A444" s="256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ht="14.45" x14ac:dyDescent="0.35">
      <c r="A445" s="256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ht="14.45" x14ac:dyDescent="0.35">
      <c r="A446" s="243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ht="14.45" x14ac:dyDescent="0.35">
      <c r="A447" s="233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ht="14.45" x14ac:dyDescent="0.35">
      <c r="A449" s="256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ht="14.45" x14ac:dyDescent="0.35">
      <c r="A450" s="256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ht="14.45" x14ac:dyDescent="0.35">
      <c r="A451" s="256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ht="14.45" x14ac:dyDescent="0.35">
      <c r="A452" s="256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ht="14.45" x14ac:dyDescent="0.35">
      <c r="A453" s="256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ht="14.45" x14ac:dyDescent="0.35">
      <c r="A454" s="256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ht="14.45" x14ac:dyDescent="0.35">
      <c r="A455" s="256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ht="14.45" x14ac:dyDescent="0.35">
      <c r="A456" s="256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ht="14.45" x14ac:dyDescent="0.35">
      <c r="A457" s="256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ht="14.45" x14ac:dyDescent="0.35">
      <c r="A458" s="256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ht="14.45" x14ac:dyDescent="0.35">
      <c r="A459" s="256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ht="14.45" x14ac:dyDescent="0.35">
      <c r="A460" s="256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ht="14.45" x14ac:dyDescent="0.35">
      <c r="A461" s="256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ht="14.45" x14ac:dyDescent="0.35">
      <c r="A462" s="256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ht="14.45" x14ac:dyDescent="0.35">
      <c r="A463" s="256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ht="14.45" x14ac:dyDescent="0.35">
      <c r="A464" s="256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ht="14.45" x14ac:dyDescent="0.35">
      <c r="A465" s="256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ht="14.45" x14ac:dyDescent="0.35">
      <c r="A466" s="256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ht="14.45" x14ac:dyDescent="0.35">
      <c r="A467" s="256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ht="14.45" x14ac:dyDescent="0.35">
      <c r="A468" s="256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ht="14.45" x14ac:dyDescent="0.35">
      <c r="A469" s="256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ht="14.45" x14ac:dyDescent="0.35">
      <c r="A470" s="256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ht="14.45" x14ac:dyDescent="0.35">
      <c r="A471" s="243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ht="14.45" x14ac:dyDescent="0.35">
      <c r="A472" s="233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ht="14.45" x14ac:dyDescent="0.35">
      <c r="A474" s="256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ht="14.45" x14ac:dyDescent="0.35">
      <c r="A475" s="256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ht="14.45" x14ac:dyDescent="0.35">
      <c r="A476" s="256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ht="14.45" x14ac:dyDescent="0.35">
      <c r="A477" s="256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ht="14.45" x14ac:dyDescent="0.35">
      <c r="A478" s="256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ht="14.45" x14ac:dyDescent="0.35">
      <c r="A479" s="256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ht="14.45" x14ac:dyDescent="0.35">
      <c r="A480" s="256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ht="14.45" x14ac:dyDescent="0.35">
      <c r="A481" s="256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ht="14.45" x14ac:dyDescent="0.35">
      <c r="A482" s="256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ht="14.45" x14ac:dyDescent="0.35">
      <c r="A483" s="256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ht="14.45" x14ac:dyDescent="0.35">
      <c r="A484" s="256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ht="14.45" x14ac:dyDescent="0.35">
      <c r="A485" s="256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ht="14.45" x14ac:dyDescent="0.35">
      <c r="A486" s="256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ht="14.45" x14ac:dyDescent="0.35">
      <c r="A487" s="256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ht="14.45" x14ac:dyDescent="0.35">
      <c r="A488" s="256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ht="14.45" x14ac:dyDescent="0.35">
      <c r="A489" s="256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ht="14.45" x14ac:dyDescent="0.35">
      <c r="A490" s="256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ht="14.45" x14ac:dyDescent="0.35">
      <c r="A491" s="256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ht="14.45" x14ac:dyDescent="0.35">
      <c r="A492" s="256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ht="14.45" x14ac:dyDescent="0.35">
      <c r="A493" s="256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ht="14.45" x14ac:dyDescent="0.35">
      <c r="A494" s="256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ht="14.45" x14ac:dyDescent="0.35">
      <c r="A495" s="243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ht="14.45" x14ac:dyDescent="0.35">
      <c r="A496" s="233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5">
      <c r="A497" s="236">
        <v>2009</v>
      </c>
    </row>
    <row r="498" spans="1:8" ht="28.5" customHeight="1" x14ac:dyDescent="0.35">
      <c r="A498" s="240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ht="14.45" x14ac:dyDescent="0.35">
      <c r="A499" s="256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ht="14.45" x14ac:dyDescent="0.35">
      <c r="A500" s="256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ht="14.45" x14ac:dyDescent="0.35">
      <c r="A501" s="256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ht="14.45" x14ac:dyDescent="0.35">
      <c r="A502" s="256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ht="14.45" x14ac:dyDescent="0.35">
      <c r="A503" s="256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ht="14.45" x14ac:dyDescent="0.35">
      <c r="A504" s="256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ht="14.45" x14ac:dyDescent="0.35">
      <c r="A505" s="256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ht="14.45" x14ac:dyDescent="0.35">
      <c r="A506" s="256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ht="14.45" x14ac:dyDescent="0.35">
      <c r="A507" s="256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ht="14.45" x14ac:dyDescent="0.35">
      <c r="A508" s="256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ht="14.45" x14ac:dyDescent="0.35">
      <c r="A509" s="256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ht="14.45" x14ac:dyDescent="0.35">
      <c r="A510" s="256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ht="14.45" x14ac:dyDescent="0.35">
      <c r="A511" s="256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ht="14.45" x14ac:dyDescent="0.35">
      <c r="A512" s="256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ht="14.45" x14ac:dyDescent="0.35">
      <c r="A513" s="256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ht="14.45" x14ac:dyDescent="0.35">
      <c r="A514" s="256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ht="14.45" x14ac:dyDescent="0.35">
      <c r="A515" s="256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ht="14.45" x14ac:dyDescent="0.35">
      <c r="A516" s="256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ht="14.45" x14ac:dyDescent="0.35">
      <c r="A517" s="256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ht="14.45" x14ac:dyDescent="0.35">
      <c r="A518" s="256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ht="14.45" x14ac:dyDescent="0.35">
      <c r="A519" s="256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ht="14.45" x14ac:dyDescent="0.35">
      <c r="A520" s="243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ht="14.45" x14ac:dyDescent="0.35">
      <c r="A521" s="233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5">
      <c r="A522" s="236"/>
    </row>
    <row r="523" spans="1:8" ht="14.45" x14ac:dyDescent="0.35">
      <c r="A523" s="257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ht="14.45" x14ac:dyDescent="0.35">
      <c r="A524" s="257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ht="14.45" x14ac:dyDescent="0.35">
      <c r="A525" s="257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ht="14.45" x14ac:dyDescent="0.35">
      <c r="A526" s="257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ht="14.45" x14ac:dyDescent="0.35">
      <c r="A527" s="257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ht="14.45" x14ac:dyDescent="0.35">
      <c r="A528" s="257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ht="14.45" x14ac:dyDescent="0.35">
      <c r="A529" s="257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ht="14.45" x14ac:dyDescent="0.35">
      <c r="A530" s="257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ht="14.45" x14ac:dyDescent="0.35">
      <c r="A531" s="257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ht="14.45" x14ac:dyDescent="0.35">
      <c r="A532" s="257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ht="14.45" x14ac:dyDescent="0.35">
      <c r="A533" s="257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ht="14.45" x14ac:dyDescent="0.35">
      <c r="A534" s="257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ht="14.45" x14ac:dyDescent="0.35">
      <c r="A535" s="257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ht="14.45" x14ac:dyDescent="0.35">
      <c r="A536" s="257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ht="14.45" x14ac:dyDescent="0.35">
      <c r="A537" s="257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ht="14.45" x14ac:dyDescent="0.35">
      <c r="A538" s="257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ht="14.45" x14ac:dyDescent="0.35">
      <c r="A539" s="258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ht="14.45" x14ac:dyDescent="0.35">
      <c r="A540" s="257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ht="14.45" x14ac:dyDescent="0.35">
      <c r="A541" s="259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ht="14.45" x14ac:dyDescent="0.35">
      <c r="A542" s="257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ht="14.45" x14ac:dyDescent="0.35">
      <c r="A543" s="257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ht="14.45" x14ac:dyDescent="0.35">
      <c r="A544" s="257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ht="14.45" x14ac:dyDescent="0.35">
      <c r="A545" s="243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ht="14.45" x14ac:dyDescent="0.35">
      <c r="A546" s="233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35"/>
    <row r="548" spans="1:8" ht="14.45" x14ac:dyDescent="0.35">
      <c r="A548" s="260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ht="14.45" x14ac:dyDescent="0.35">
      <c r="A549" s="257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ht="14.45" x14ac:dyDescent="0.35">
      <c r="A550" s="260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ht="14.45" x14ac:dyDescent="0.35">
      <c r="A551" s="257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ht="14.45" x14ac:dyDescent="0.35">
      <c r="A552" s="260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ht="14.45" x14ac:dyDescent="0.35">
      <c r="A553" s="257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ht="14.45" x14ac:dyDescent="0.35">
      <c r="A554" s="257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ht="14.45" x14ac:dyDescent="0.35">
      <c r="A555" s="257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ht="14.45" x14ac:dyDescent="0.35">
      <c r="A556" s="257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ht="14.45" x14ac:dyDescent="0.35">
      <c r="A557" s="257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ht="14.45" x14ac:dyDescent="0.35">
      <c r="A558" s="257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ht="14.45" x14ac:dyDescent="0.35">
      <c r="A559" s="257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ht="14.45" x14ac:dyDescent="0.35">
      <c r="A560" s="257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ht="14.45" x14ac:dyDescent="0.35">
      <c r="A561" s="257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ht="14.45" x14ac:dyDescent="0.35">
      <c r="A562" s="257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ht="14.45" x14ac:dyDescent="0.35">
      <c r="A563" s="257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ht="14.45" x14ac:dyDescent="0.35">
      <c r="A564" s="257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ht="14.45" x14ac:dyDescent="0.35">
      <c r="A565" s="257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ht="14.45" x14ac:dyDescent="0.35">
      <c r="A566" s="257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ht="14.45" x14ac:dyDescent="0.35">
      <c r="A567" s="257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ht="14.45" x14ac:dyDescent="0.35">
      <c r="A568" s="243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ht="14.45" x14ac:dyDescent="0.35">
      <c r="A569" s="233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ht="14.45" x14ac:dyDescent="0.35">
      <c r="A570" s="257"/>
    </row>
    <row r="571" spans="1:8" ht="14.45" x14ac:dyDescent="0.35">
      <c r="A571" s="260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ht="14.45" x14ac:dyDescent="0.35">
      <c r="A572" s="257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ht="14.45" x14ac:dyDescent="0.35">
      <c r="A573" s="260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ht="14.45" x14ac:dyDescent="0.35">
      <c r="A574" s="257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ht="14.45" x14ac:dyDescent="0.35">
      <c r="A575" s="260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ht="14.45" x14ac:dyDescent="0.35">
      <c r="A576" s="257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ht="14.45" x14ac:dyDescent="0.35">
      <c r="A577" s="257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ht="14.45" x14ac:dyDescent="0.35">
      <c r="A578" s="257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ht="14.45" x14ac:dyDescent="0.35">
      <c r="A579" s="257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ht="14.45" x14ac:dyDescent="0.35">
      <c r="A580" s="257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ht="14.45" x14ac:dyDescent="0.35">
      <c r="A581" s="257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ht="14.45" x14ac:dyDescent="0.35">
      <c r="A582" s="257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ht="14.45" x14ac:dyDescent="0.35">
      <c r="A583" s="257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ht="14.45" x14ac:dyDescent="0.35">
      <c r="A584" s="257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ht="14.45" x14ac:dyDescent="0.35">
      <c r="A585" s="257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ht="14.45" x14ac:dyDescent="0.35">
      <c r="A586" s="257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ht="14.45" x14ac:dyDescent="0.35">
      <c r="A587" s="257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ht="14.45" x14ac:dyDescent="0.35">
      <c r="A588" s="257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ht="14.45" x14ac:dyDescent="0.35">
      <c r="A589" s="257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ht="14.45" x14ac:dyDescent="0.35">
      <c r="A590" s="257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ht="14.45" x14ac:dyDescent="0.35">
      <c r="A591" s="257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ht="14.45" x14ac:dyDescent="0.35">
      <c r="A592" s="257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ht="14.45" x14ac:dyDescent="0.35">
      <c r="A593" s="243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ht="14.45" x14ac:dyDescent="0.35">
      <c r="A594" s="233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ht="14.45" x14ac:dyDescent="0.35">
      <c r="A595" s="257"/>
    </row>
    <row r="596" spans="1:8" ht="14.45" x14ac:dyDescent="0.35">
      <c r="A596" s="257"/>
    </row>
    <row r="597" spans="1:8" ht="21" customHeight="1" x14ac:dyDescent="0.5">
      <c r="A597" s="236">
        <v>2010</v>
      </c>
    </row>
    <row r="598" spans="1:8" ht="45" customHeight="1" x14ac:dyDescent="0.35">
      <c r="A598" s="240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ht="14.45" x14ac:dyDescent="0.35">
      <c r="A599" s="257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ht="14.45" x14ac:dyDescent="0.35">
      <c r="A600" s="257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ht="14.45" x14ac:dyDescent="0.35">
      <c r="A601" s="257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ht="14.45" x14ac:dyDescent="0.35">
      <c r="A602" s="257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ht="14.45" x14ac:dyDescent="0.35">
      <c r="A603" s="257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ht="14.45" x14ac:dyDescent="0.35">
      <c r="A604" s="257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ht="14.45" x14ac:dyDescent="0.35">
      <c r="A605" s="257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ht="14.45" x14ac:dyDescent="0.35">
      <c r="A606" s="257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ht="14.45" x14ac:dyDescent="0.35">
      <c r="A607" s="257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ht="14.45" x14ac:dyDescent="0.35">
      <c r="A608" s="257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ht="14.45" x14ac:dyDescent="0.35">
      <c r="A609" s="257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ht="14.45" x14ac:dyDescent="0.35">
      <c r="A610" s="257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ht="14.45" x14ac:dyDescent="0.35">
      <c r="A611" s="257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ht="14.45" x14ac:dyDescent="0.35">
      <c r="A612" s="257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ht="14.45" x14ac:dyDescent="0.35">
      <c r="A613" s="257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ht="14.45" x14ac:dyDescent="0.35">
      <c r="A614" s="257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ht="14.45" x14ac:dyDescent="0.35">
      <c r="A615" s="257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ht="14.45" x14ac:dyDescent="0.35">
      <c r="A616" s="257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ht="14.45" x14ac:dyDescent="0.35">
      <c r="A617" s="257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ht="14.45" x14ac:dyDescent="0.35">
      <c r="A618" s="243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ht="14.45" x14ac:dyDescent="0.35">
      <c r="A619" s="233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ht="14.45" x14ac:dyDescent="0.35">
      <c r="A620" s="257"/>
    </row>
    <row r="621" spans="1:8" ht="14.45" x14ac:dyDescent="0.35">
      <c r="A621" s="256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ht="14.45" x14ac:dyDescent="0.35">
      <c r="A622" s="256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ht="14.45" x14ac:dyDescent="0.35">
      <c r="A623" s="256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ht="14.45" x14ac:dyDescent="0.35">
      <c r="A624" s="256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ht="14.45" x14ac:dyDescent="0.35">
      <c r="A625" s="256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ht="14.45" x14ac:dyDescent="0.35">
      <c r="A626" s="256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ht="14.45" x14ac:dyDescent="0.35">
      <c r="A627" s="256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ht="14.45" x14ac:dyDescent="0.35">
      <c r="A628" s="256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ht="14.45" x14ac:dyDescent="0.35">
      <c r="A629" s="256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ht="14.45" x14ac:dyDescent="0.35">
      <c r="A630" s="256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ht="14.45" x14ac:dyDescent="0.35">
      <c r="A631" s="256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ht="14.45" x14ac:dyDescent="0.35">
      <c r="A632" s="256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ht="14.45" x14ac:dyDescent="0.35">
      <c r="A633" s="256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ht="14.45" x14ac:dyDescent="0.35">
      <c r="A634" s="256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ht="14.45" x14ac:dyDescent="0.35">
      <c r="A635" s="256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ht="14.45" x14ac:dyDescent="0.35">
      <c r="A636" s="256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ht="14.45" x14ac:dyDescent="0.35">
      <c r="A637" s="256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ht="14.45" x14ac:dyDescent="0.35">
      <c r="A638" s="256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ht="14.45" x14ac:dyDescent="0.35">
      <c r="A639" s="256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ht="14.45" x14ac:dyDescent="0.35">
      <c r="A640" s="243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ht="14.45" x14ac:dyDescent="0.35">
      <c r="A641" s="233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ht="14.45" x14ac:dyDescent="0.35">
      <c r="A642" s="257"/>
    </row>
    <row r="643" spans="1:8" ht="14.45" x14ac:dyDescent="0.35">
      <c r="A643" s="256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ht="14.45" x14ac:dyDescent="0.35">
      <c r="A644" s="256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ht="14.45" x14ac:dyDescent="0.35">
      <c r="A645" s="256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ht="14.45" x14ac:dyDescent="0.35">
      <c r="A646" s="256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ht="14.45" x14ac:dyDescent="0.35">
      <c r="A647" s="256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ht="14.45" x14ac:dyDescent="0.35">
      <c r="A648" s="256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ht="14.45" x14ac:dyDescent="0.35">
      <c r="A649" s="256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ht="14.45" x14ac:dyDescent="0.35">
      <c r="A650" s="256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ht="14.45" x14ac:dyDescent="0.35">
      <c r="A651" s="256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ht="14.45" x14ac:dyDescent="0.35">
      <c r="A652" s="256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ht="14.45" x14ac:dyDescent="0.35">
      <c r="A653" s="256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ht="14.45" x14ac:dyDescent="0.35">
      <c r="A654" s="256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ht="14.45" x14ac:dyDescent="0.35">
      <c r="A655" s="256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ht="14.45" x14ac:dyDescent="0.35">
      <c r="A656" s="256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ht="14.45" x14ac:dyDescent="0.35">
      <c r="A657" s="256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ht="14.45" x14ac:dyDescent="0.35">
      <c r="A658" s="256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ht="14.45" x14ac:dyDescent="0.35">
      <c r="A659" s="256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ht="14.45" x14ac:dyDescent="0.35">
      <c r="A660" s="256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ht="14.45" x14ac:dyDescent="0.35">
      <c r="A661" s="256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ht="14.45" x14ac:dyDescent="0.35">
      <c r="A662" s="256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ht="14.45" x14ac:dyDescent="0.35">
      <c r="A663" s="256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ht="14.45" x14ac:dyDescent="0.35">
      <c r="A664" s="256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ht="14.45" x14ac:dyDescent="0.35">
      <c r="A665" s="256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ht="14.45" x14ac:dyDescent="0.35">
      <c r="A666" s="243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ht="14.45" x14ac:dyDescent="0.35">
      <c r="A667" s="233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35">
      <c r="A668" s="257"/>
    </row>
    <row r="669" spans="1:8" ht="15" customHeight="1" x14ac:dyDescent="0.35">
      <c r="A669" s="261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ht="14.45" x14ac:dyDescent="0.35">
      <c r="A670" s="262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ht="14.45" x14ac:dyDescent="0.35">
      <c r="A671" s="262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ht="14.45" x14ac:dyDescent="0.35">
      <c r="A672" s="262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ht="14.45" x14ac:dyDescent="0.35">
      <c r="A673" s="262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ht="14.45" x14ac:dyDescent="0.35">
      <c r="A674" s="262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ht="14.45" x14ac:dyDescent="0.35">
      <c r="A675" s="262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ht="14.45" x14ac:dyDescent="0.35">
      <c r="A676" s="262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ht="14.45" x14ac:dyDescent="0.35">
      <c r="A677" s="262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ht="14.45" x14ac:dyDescent="0.35">
      <c r="A678" s="262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ht="14.45" x14ac:dyDescent="0.35">
      <c r="A679" s="262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ht="14.45" x14ac:dyDescent="0.35">
      <c r="A680" s="262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ht="14.45" x14ac:dyDescent="0.35">
      <c r="A681" s="262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ht="14.45" x14ac:dyDescent="0.35">
      <c r="A682" s="262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ht="14.45" x14ac:dyDescent="0.35">
      <c r="A683" s="262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ht="14.45" x14ac:dyDescent="0.35">
      <c r="A684" s="262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ht="14.45" x14ac:dyDescent="0.35">
      <c r="A685" s="262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ht="14.45" x14ac:dyDescent="0.35">
      <c r="A686" s="262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ht="14.45" x14ac:dyDescent="0.35">
      <c r="A687" s="262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ht="14.45" x14ac:dyDescent="0.35">
      <c r="A688" s="262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ht="14.45" x14ac:dyDescent="0.35">
      <c r="A689" s="262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ht="14.45" x14ac:dyDescent="0.35">
      <c r="A690" s="262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ht="14.45" x14ac:dyDescent="0.35">
      <c r="A691" s="243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ht="14.45" x14ac:dyDescent="0.35">
      <c r="A692" s="233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ht="14.45" x14ac:dyDescent="0.35">
      <c r="A693" s="257"/>
      <c r="E693" s="153"/>
    </row>
    <row r="694" spans="1:8" ht="21" x14ac:dyDescent="0.5">
      <c r="A694" s="236">
        <v>2010</v>
      </c>
    </row>
    <row r="695" spans="1:8" ht="46.5" customHeight="1" x14ac:dyDescent="0.35">
      <c r="A695" s="240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ht="14.45" x14ac:dyDescent="0.35">
      <c r="A696" s="257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ht="14.45" x14ac:dyDescent="0.35">
      <c r="A697" s="257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ht="14.45" x14ac:dyDescent="0.35">
      <c r="A698" s="257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ht="14.45" x14ac:dyDescent="0.35">
      <c r="A699" s="257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ht="14.45" x14ac:dyDescent="0.35">
      <c r="A700" s="257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ht="14.45" x14ac:dyDescent="0.35">
      <c r="A701" s="257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ht="14.45" x14ac:dyDescent="0.35">
      <c r="A702" s="257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ht="14.45" x14ac:dyDescent="0.35">
      <c r="A703" s="257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ht="14.45" x14ac:dyDescent="0.35">
      <c r="A704" s="257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ht="14.45" x14ac:dyDescent="0.35">
      <c r="A705" s="257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ht="14.45" x14ac:dyDescent="0.35">
      <c r="A706" s="257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ht="14.45" x14ac:dyDescent="0.35">
      <c r="A707" s="257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ht="14.45" x14ac:dyDescent="0.35">
      <c r="A708" s="257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ht="14.45" x14ac:dyDescent="0.35">
      <c r="A709" s="257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ht="14.45" x14ac:dyDescent="0.35">
      <c r="A710" s="257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ht="14.45" x14ac:dyDescent="0.35">
      <c r="A711" s="257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ht="14.45" x14ac:dyDescent="0.35">
      <c r="A712" s="257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ht="14.45" x14ac:dyDescent="0.35">
      <c r="A713" s="257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ht="14.45" x14ac:dyDescent="0.35">
      <c r="A714" s="257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ht="14.45" x14ac:dyDescent="0.35">
      <c r="A715" s="257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ht="14.45" x14ac:dyDescent="0.35">
      <c r="A716" s="243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ht="14.45" x14ac:dyDescent="0.35">
      <c r="A717" s="233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ht="14.45" x14ac:dyDescent="0.35">
      <c r="A718" s="257"/>
    </row>
    <row r="719" spans="1:8" ht="14.45" x14ac:dyDescent="0.35">
      <c r="A719" s="257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ht="14.45" x14ac:dyDescent="0.35">
      <c r="A720" s="257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ht="14.45" x14ac:dyDescent="0.35">
      <c r="A721" s="257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ht="14.45" x14ac:dyDescent="0.35">
      <c r="A722" s="257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ht="14.45" x14ac:dyDescent="0.35">
      <c r="A723" s="257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ht="14.45" x14ac:dyDescent="0.35">
      <c r="A724" s="257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ht="14.45" x14ac:dyDescent="0.35">
      <c r="A725" s="257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ht="14.45" x14ac:dyDescent="0.35">
      <c r="A726" s="257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ht="14.45" x14ac:dyDescent="0.35">
      <c r="A727" s="257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ht="14.45" x14ac:dyDescent="0.35">
      <c r="A728" s="257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ht="14.45" x14ac:dyDescent="0.35">
      <c r="A729" s="257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ht="14.45" x14ac:dyDescent="0.35">
      <c r="A730" s="257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ht="14.45" x14ac:dyDescent="0.35">
      <c r="A731" s="257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ht="14.45" x14ac:dyDescent="0.35">
      <c r="A732" s="257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ht="14.45" x14ac:dyDescent="0.35">
      <c r="A733" s="257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ht="14.45" x14ac:dyDescent="0.35">
      <c r="A734" s="257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ht="14.45" x14ac:dyDescent="0.35">
      <c r="A735" s="257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ht="14.45" x14ac:dyDescent="0.35">
      <c r="A736" s="257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ht="14.45" x14ac:dyDescent="0.35">
      <c r="A737" s="257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ht="14.45" x14ac:dyDescent="0.35">
      <c r="A738" s="257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ht="14.45" x14ac:dyDescent="0.35">
      <c r="A739" s="257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ht="14.45" x14ac:dyDescent="0.35">
      <c r="A740" s="257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ht="14.45" x14ac:dyDescent="0.35">
      <c r="A741" s="243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ht="14.45" x14ac:dyDescent="0.35">
      <c r="A742" s="233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ht="14.45" x14ac:dyDescent="0.35">
      <c r="A743" s="257"/>
    </row>
    <row r="744" spans="1:8" ht="14.45" x14ac:dyDescent="0.35">
      <c r="A744" s="257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ht="14.45" x14ac:dyDescent="0.35">
      <c r="A745" s="257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ht="14.45" x14ac:dyDescent="0.35">
      <c r="A746" s="257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ht="14.45" x14ac:dyDescent="0.35">
      <c r="A747" s="257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ht="14.45" x14ac:dyDescent="0.35">
      <c r="A748" s="257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ht="14.45" x14ac:dyDescent="0.35">
      <c r="A749" s="257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ht="14.45" x14ac:dyDescent="0.35">
      <c r="A750" s="257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ht="14.45" x14ac:dyDescent="0.35">
      <c r="A751" s="257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ht="14.45" x14ac:dyDescent="0.35">
      <c r="A752" s="257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ht="14.45" x14ac:dyDescent="0.35">
      <c r="A753" s="257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ht="14.45" x14ac:dyDescent="0.35">
      <c r="A754" s="257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ht="14.45" x14ac:dyDescent="0.35">
      <c r="A755" s="257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ht="14.45" x14ac:dyDescent="0.35">
      <c r="A756" s="257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ht="14.45" x14ac:dyDescent="0.35">
      <c r="A757" s="257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ht="14.45" x14ac:dyDescent="0.35">
      <c r="A758" s="257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ht="14.45" x14ac:dyDescent="0.35">
      <c r="A759" s="257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ht="14.45" x14ac:dyDescent="0.35">
      <c r="A760" s="257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ht="14.45" x14ac:dyDescent="0.35">
      <c r="A761" s="257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ht="14.45" x14ac:dyDescent="0.35">
      <c r="A762" s="257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ht="14.45" x14ac:dyDescent="0.35">
      <c r="A763" s="257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ht="14.45" x14ac:dyDescent="0.35">
      <c r="A764" s="257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ht="14.45" x14ac:dyDescent="0.35">
      <c r="A765" s="243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ht="14.45" x14ac:dyDescent="0.35">
      <c r="A766" s="233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ht="14.45" x14ac:dyDescent="0.35">
      <c r="A767" s="257"/>
    </row>
    <row r="768" spans="1:8" ht="14.45" x14ac:dyDescent="0.35">
      <c r="A768" s="257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ht="14.45" x14ac:dyDescent="0.35">
      <c r="A769" s="257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ht="14.45" x14ac:dyDescent="0.35">
      <c r="A770" s="257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ht="14.45" x14ac:dyDescent="0.35">
      <c r="A771" s="257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ht="14.45" x14ac:dyDescent="0.35">
      <c r="A772" s="257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ht="14.45" x14ac:dyDescent="0.35">
      <c r="A773" s="257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ht="14.45" x14ac:dyDescent="0.35">
      <c r="A774" s="257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ht="14.45" x14ac:dyDescent="0.35">
      <c r="A775" s="257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ht="14.45" x14ac:dyDescent="0.35">
      <c r="A776" s="257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ht="14.45" x14ac:dyDescent="0.35">
      <c r="A777" s="257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ht="14.45" x14ac:dyDescent="0.35">
      <c r="A778" s="257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ht="14.45" x14ac:dyDescent="0.35">
      <c r="A779" s="257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ht="14.45" x14ac:dyDescent="0.35">
      <c r="A780" s="257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ht="14.45" x14ac:dyDescent="0.35">
      <c r="A781" s="257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ht="14.45" x14ac:dyDescent="0.35">
      <c r="A782" s="257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ht="14.45" x14ac:dyDescent="0.35">
      <c r="A783" s="257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ht="14.45" x14ac:dyDescent="0.35">
      <c r="A784" s="257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ht="14.45" x14ac:dyDescent="0.35">
      <c r="A785" s="257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ht="14.45" x14ac:dyDescent="0.35">
      <c r="A786" s="257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ht="14.45" x14ac:dyDescent="0.35">
      <c r="A787" s="257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ht="14.45" x14ac:dyDescent="0.35">
      <c r="A788" s="257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ht="14.45" x14ac:dyDescent="0.35">
      <c r="A789" s="257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ht="14.45" x14ac:dyDescent="0.35">
      <c r="A790" s="243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ht="14.45" x14ac:dyDescent="0.35">
      <c r="A791" s="233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5">
      <c r="A793" s="236">
        <v>2010</v>
      </c>
    </row>
    <row r="794" spans="1:8" ht="37.5" customHeight="1" x14ac:dyDescent="0.35">
      <c r="A794" s="240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ht="14.45" x14ac:dyDescent="0.35">
      <c r="A795" s="257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ht="14.45" x14ac:dyDescent="0.35">
      <c r="A796" s="257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ht="14.45" x14ac:dyDescent="0.35">
      <c r="A797" s="257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ht="14.45" x14ac:dyDescent="0.35">
      <c r="A798" s="257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ht="14.45" x14ac:dyDescent="0.35">
      <c r="A799" s="257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ht="14.45" x14ac:dyDescent="0.35">
      <c r="A800" s="257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ht="14.45" x14ac:dyDescent="0.35">
      <c r="A801" s="257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ht="14.45" x14ac:dyDescent="0.35">
      <c r="A802" s="257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ht="14.45" x14ac:dyDescent="0.35">
      <c r="A803" s="257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ht="14.45" x14ac:dyDescent="0.35">
      <c r="A804" s="257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ht="14.45" x14ac:dyDescent="0.35">
      <c r="A805" s="257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ht="14.45" x14ac:dyDescent="0.35">
      <c r="A806" s="257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ht="14.45" x14ac:dyDescent="0.35">
      <c r="A807" s="257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ht="14.45" x14ac:dyDescent="0.35">
      <c r="A808" s="257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ht="14.45" x14ac:dyDescent="0.35">
      <c r="A809" s="257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ht="14.45" x14ac:dyDescent="0.35">
      <c r="A810" s="257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ht="14.45" x14ac:dyDescent="0.35">
      <c r="A811" s="257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ht="14.45" x14ac:dyDescent="0.35">
      <c r="A812" s="257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ht="14.45" x14ac:dyDescent="0.35">
      <c r="A813" s="257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ht="14.45" x14ac:dyDescent="0.35">
      <c r="A814" s="257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ht="14.45" x14ac:dyDescent="0.35">
      <c r="A815" s="257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ht="14.45" x14ac:dyDescent="0.35">
      <c r="A816" s="243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ht="14.45" x14ac:dyDescent="0.35">
      <c r="A817" s="233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ht="14.45" x14ac:dyDescent="0.35">
      <c r="A819" s="263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ht="14.45" x14ac:dyDescent="0.35">
      <c r="A820" s="263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ht="14.45" x14ac:dyDescent="0.35">
      <c r="A821" s="263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ht="14.45" x14ac:dyDescent="0.35">
      <c r="A822" s="263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ht="14.45" x14ac:dyDescent="0.35">
      <c r="A823" s="263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ht="14.45" x14ac:dyDescent="0.35">
      <c r="A824" s="263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ht="14.45" x14ac:dyDescent="0.35">
      <c r="A825" s="263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ht="14.45" x14ac:dyDescent="0.35">
      <c r="A826" s="263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ht="14.45" x14ac:dyDescent="0.35">
      <c r="A827" s="263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ht="14.45" x14ac:dyDescent="0.35">
      <c r="A828" s="263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ht="14.45" x14ac:dyDescent="0.35">
      <c r="A829" s="263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ht="14.45" x14ac:dyDescent="0.35">
      <c r="A830" s="263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ht="14.45" x14ac:dyDescent="0.35">
      <c r="A831" s="263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ht="14.45" x14ac:dyDescent="0.35">
      <c r="A832" s="263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ht="14.45" x14ac:dyDescent="0.35">
      <c r="A833" s="263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ht="14.45" x14ac:dyDescent="0.35">
      <c r="A834" s="263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ht="14.45" x14ac:dyDescent="0.35">
      <c r="A835" s="263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ht="14.45" x14ac:dyDescent="0.35">
      <c r="A836" s="263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ht="14.45" x14ac:dyDescent="0.35">
      <c r="A837" s="263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ht="14.45" x14ac:dyDescent="0.35">
      <c r="A838" s="263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ht="14.45" x14ac:dyDescent="0.35">
      <c r="A839" s="263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ht="14.45" x14ac:dyDescent="0.35">
      <c r="A840" s="264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ht="14.45" x14ac:dyDescent="0.35">
      <c r="A841" s="265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ht="14.45" x14ac:dyDescent="0.35">
      <c r="A843" s="263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ht="14.45" x14ac:dyDescent="0.35">
      <c r="A844" s="263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ht="14.45" x14ac:dyDescent="0.35">
      <c r="A845" s="263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ht="14.45" x14ac:dyDescent="0.35">
      <c r="A846" s="263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ht="14.45" x14ac:dyDescent="0.35">
      <c r="A847" s="263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ht="14.45" x14ac:dyDescent="0.35">
      <c r="A848" s="263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ht="14.45" x14ac:dyDescent="0.35">
      <c r="A849" s="263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ht="14.45" x14ac:dyDescent="0.35">
      <c r="A850" s="263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ht="14.45" x14ac:dyDescent="0.35">
      <c r="A851" s="263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ht="14.45" x14ac:dyDescent="0.35">
      <c r="A852" s="263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ht="14.45" x14ac:dyDescent="0.35">
      <c r="A853" s="263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ht="14.45" x14ac:dyDescent="0.35">
      <c r="A854" s="263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ht="14.45" x14ac:dyDescent="0.35">
      <c r="A855" s="263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ht="14.45" x14ac:dyDescent="0.35">
      <c r="A856" s="263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ht="14.45" x14ac:dyDescent="0.35">
      <c r="A857" s="263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ht="14.45" x14ac:dyDescent="0.35">
      <c r="A858" s="263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ht="14.45" x14ac:dyDescent="0.35">
      <c r="A859" s="263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ht="14.45" x14ac:dyDescent="0.35">
      <c r="A860" s="263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ht="14.45" x14ac:dyDescent="0.35">
      <c r="A861" s="263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ht="14.45" x14ac:dyDescent="0.35">
      <c r="A862" s="263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ht="14.45" x14ac:dyDescent="0.35">
      <c r="A863" s="263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ht="14.45" x14ac:dyDescent="0.35">
      <c r="A864" s="26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ht="14.45" x14ac:dyDescent="0.35">
      <c r="A865" s="267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ht="14.45" x14ac:dyDescent="0.3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ht="14.45" x14ac:dyDescent="0.3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ht="14.45" x14ac:dyDescent="0.3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ht="14.45" x14ac:dyDescent="0.3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ht="14.45" x14ac:dyDescent="0.3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ht="14.45" x14ac:dyDescent="0.3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ht="14.45" x14ac:dyDescent="0.3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ht="14.45" x14ac:dyDescent="0.3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ht="14.45" x14ac:dyDescent="0.3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ht="14.45" x14ac:dyDescent="0.3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ht="14.45" x14ac:dyDescent="0.3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ht="14.45" x14ac:dyDescent="0.3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ht="14.45" x14ac:dyDescent="0.3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ht="14.45" x14ac:dyDescent="0.3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ht="14.45" x14ac:dyDescent="0.3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ht="14.45" x14ac:dyDescent="0.3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ht="14.45" x14ac:dyDescent="0.3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ht="14.45" x14ac:dyDescent="0.3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ht="14.45" x14ac:dyDescent="0.3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ht="14.45" x14ac:dyDescent="0.3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ht="14.45" x14ac:dyDescent="0.3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ht="14.45" x14ac:dyDescent="0.3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ht="14.45" x14ac:dyDescent="0.35">
      <c r="A889" s="26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ht="14.45" x14ac:dyDescent="0.35">
      <c r="A890" s="267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5">
      <c r="A892" s="236">
        <v>2011</v>
      </c>
    </row>
    <row r="893" spans="1:8" ht="48.75" customHeight="1" x14ac:dyDescent="0.35">
      <c r="A893" s="240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35"/>
    <row r="895" spans="1:8" ht="14.45" x14ac:dyDescent="0.35">
      <c r="A895" s="263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ht="14.45" x14ac:dyDescent="0.35">
      <c r="A896" s="263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ht="14.45" x14ac:dyDescent="0.35">
      <c r="A897" s="263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ht="14.45" x14ac:dyDescent="0.35">
      <c r="A898" s="263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ht="14.45" x14ac:dyDescent="0.35">
      <c r="A899" s="263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ht="14.45" x14ac:dyDescent="0.35">
      <c r="A900" s="263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ht="14.45" x14ac:dyDescent="0.35">
      <c r="A901" s="263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ht="14.45" x14ac:dyDescent="0.35">
      <c r="A902" s="263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ht="14.45" x14ac:dyDescent="0.35">
      <c r="A903" s="263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ht="14.45" x14ac:dyDescent="0.35">
      <c r="A904" s="263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ht="14.45" x14ac:dyDescent="0.35">
      <c r="A905" s="263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ht="14.45" x14ac:dyDescent="0.35">
      <c r="A906" s="263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ht="14.45" x14ac:dyDescent="0.35">
      <c r="A907" s="263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ht="14.45" x14ac:dyDescent="0.35">
      <c r="A908" s="263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ht="14.45" x14ac:dyDescent="0.35">
      <c r="A909" s="263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ht="14.45" x14ac:dyDescent="0.35">
      <c r="A910" s="263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ht="14.45" x14ac:dyDescent="0.35">
      <c r="A911" s="263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ht="14.45" x14ac:dyDescent="0.35">
      <c r="A912" s="263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ht="14.45" x14ac:dyDescent="0.35">
      <c r="A913" s="263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ht="14.45" x14ac:dyDescent="0.35">
      <c r="A914" s="263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ht="14.45" x14ac:dyDescent="0.35">
      <c r="A915" s="268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ht="14.45" x14ac:dyDescent="0.35">
      <c r="A916" s="269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ht="14.45" x14ac:dyDescent="0.35">
      <c r="A918" s="263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ht="14.45" x14ac:dyDescent="0.35">
      <c r="A919" s="263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ht="14.45" x14ac:dyDescent="0.35">
      <c r="A920" s="263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ht="14.45" x14ac:dyDescent="0.35">
      <c r="A921" s="263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ht="14.45" x14ac:dyDescent="0.35">
      <c r="A922" s="263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ht="14.45" x14ac:dyDescent="0.35">
      <c r="A923" s="263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ht="14.45" x14ac:dyDescent="0.35">
      <c r="A924" s="263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ht="14.45" x14ac:dyDescent="0.35">
      <c r="A925" s="263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ht="14.45" x14ac:dyDescent="0.35">
      <c r="A926" s="263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ht="14.45" x14ac:dyDescent="0.35">
      <c r="A927" s="263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ht="14.45" x14ac:dyDescent="0.35">
      <c r="A928" s="263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ht="14.45" x14ac:dyDescent="0.35">
      <c r="A929" s="263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ht="14.45" x14ac:dyDescent="0.35">
      <c r="A930" s="263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ht="14.45" x14ac:dyDescent="0.35">
      <c r="A931" s="263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ht="14.45" x14ac:dyDescent="0.35">
      <c r="A932" s="263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ht="14.45" x14ac:dyDescent="0.35">
      <c r="A933" s="263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ht="14.45" x14ac:dyDescent="0.35">
      <c r="A934" s="263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ht="14.45" x14ac:dyDescent="0.35">
      <c r="A935" s="263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ht="14.45" x14ac:dyDescent="0.35">
      <c r="A936" s="263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ht="14.45" x14ac:dyDescent="0.35">
      <c r="A937" s="270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ht="14.45" x14ac:dyDescent="0.35">
      <c r="A938" s="269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ht="14.45" x14ac:dyDescent="0.35">
      <c r="A940" s="263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ht="14.45" x14ac:dyDescent="0.35">
      <c r="A941" s="263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ht="14.45" x14ac:dyDescent="0.35">
      <c r="A942" s="263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ht="14.45" x14ac:dyDescent="0.35">
      <c r="A943" s="263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ht="14.45" x14ac:dyDescent="0.35">
      <c r="A944" s="263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ht="14.45" x14ac:dyDescent="0.35">
      <c r="A945" s="263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ht="14.45" x14ac:dyDescent="0.35">
      <c r="A946" s="263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ht="14.45" x14ac:dyDescent="0.35">
      <c r="A947" s="263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ht="14.45" x14ac:dyDescent="0.35">
      <c r="A948" s="263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ht="14.45" x14ac:dyDescent="0.35">
      <c r="A949" s="263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ht="14.45" x14ac:dyDescent="0.35">
      <c r="A950" s="263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ht="14.45" x14ac:dyDescent="0.35">
      <c r="A951" s="263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ht="14.45" x14ac:dyDescent="0.35">
      <c r="A952" s="263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ht="14.45" x14ac:dyDescent="0.35">
      <c r="A953" s="263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ht="14.45" x14ac:dyDescent="0.35">
      <c r="A954" s="263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ht="14.45" x14ac:dyDescent="0.35">
      <c r="A955" s="263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ht="14.45" x14ac:dyDescent="0.35">
      <c r="A956" s="263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ht="14.45" x14ac:dyDescent="0.35">
      <c r="A957" s="263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ht="14.45" x14ac:dyDescent="0.35">
      <c r="A958" s="263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ht="14.45" x14ac:dyDescent="0.35">
      <c r="A959" s="263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ht="14.45" x14ac:dyDescent="0.35">
      <c r="A960" s="263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ht="14.45" x14ac:dyDescent="0.35">
      <c r="A961" s="263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ht="14.45" x14ac:dyDescent="0.35">
      <c r="A962" s="263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ht="14.45" x14ac:dyDescent="0.35">
      <c r="A963" s="270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ht="14.45" x14ac:dyDescent="0.35">
      <c r="A964" s="269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ht="14.45" x14ac:dyDescent="0.35">
      <c r="A966" s="263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ht="14.45" x14ac:dyDescent="0.35">
      <c r="A967" s="263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ht="14.45" x14ac:dyDescent="0.35">
      <c r="A968" s="263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ht="14.45" x14ac:dyDescent="0.35">
      <c r="A969" s="263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ht="14.45" x14ac:dyDescent="0.35">
      <c r="A970" s="263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ht="14.45" x14ac:dyDescent="0.35">
      <c r="A971" s="263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ht="14.45" x14ac:dyDescent="0.35">
      <c r="A972" s="263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ht="14.45" x14ac:dyDescent="0.35">
      <c r="A973" s="263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ht="14.45" x14ac:dyDescent="0.35">
      <c r="A974" s="263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ht="14.45" x14ac:dyDescent="0.35">
      <c r="A975" s="263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ht="14.45" x14ac:dyDescent="0.35">
      <c r="A976" s="263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ht="14.45" x14ac:dyDescent="0.35">
      <c r="A977" s="263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ht="14.45" x14ac:dyDescent="0.35">
      <c r="A978" s="263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ht="14.45" x14ac:dyDescent="0.35">
      <c r="A979" s="263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ht="14.45" x14ac:dyDescent="0.35">
      <c r="A980" s="263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ht="14.45" x14ac:dyDescent="0.35">
      <c r="A981" s="263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ht="14.45" x14ac:dyDescent="0.35">
      <c r="A982" s="263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ht="14.45" x14ac:dyDescent="0.35">
      <c r="A983" s="263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ht="14.45" x14ac:dyDescent="0.35">
      <c r="A984" s="263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ht="14.45" x14ac:dyDescent="0.35">
      <c r="A985" s="263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ht="14.45" x14ac:dyDescent="0.35">
      <c r="A986" s="270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ht="14.45" x14ac:dyDescent="0.35">
      <c r="A987" s="269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5">
      <c r="A988" s="236">
        <v>2011</v>
      </c>
    </row>
    <row r="989" spans="1:8" ht="10.5" customHeight="1" x14ac:dyDescent="0.5">
      <c r="A989" s="236"/>
    </row>
    <row r="990" spans="1:8" ht="14.45" x14ac:dyDescent="0.35">
      <c r="A990" s="263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ht="14.45" x14ac:dyDescent="0.35">
      <c r="A991" s="263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ht="14.45" x14ac:dyDescent="0.35">
      <c r="A992" s="263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ht="14.45" x14ac:dyDescent="0.35">
      <c r="A993" s="263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ht="14.45" x14ac:dyDescent="0.35">
      <c r="A994" s="263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ht="14.45" x14ac:dyDescent="0.35">
      <c r="A995" s="263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ht="14.45" x14ac:dyDescent="0.35">
      <c r="A996" s="263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ht="14.45" x14ac:dyDescent="0.35">
      <c r="A997" s="263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ht="14.45" x14ac:dyDescent="0.35">
      <c r="A998" s="263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ht="14.45" x14ac:dyDescent="0.35">
      <c r="A999" s="263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ht="14.45" x14ac:dyDescent="0.35">
      <c r="A1000" s="263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ht="14.45" x14ac:dyDescent="0.35">
      <c r="A1001" s="263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ht="14.45" x14ac:dyDescent="0.35">
      <c r="A1002" s="263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ht="14.45" x14ac:dyDescent="0.35">
      <c r="A1003" s="263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ht="14.45" x14ac:dyDescent="0.35">
      <c r="A1004" s="263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ht="14.45" x14ac:dyDescent="0.35">
      <c r="A1005" s="263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ht="14.45" x14ac:dyDescent="0.35">
      <c r="A1006" s="263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ht="14.45" x14ac:dyDescent="0.35">
      <c r="A1007" s="263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ht="14.45" x14ac:dyDescent="0.35">
      <c r="A1008" s="263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ht="14.45" x14ac:dyDescent="0.35">
      <c r="A1009" s="263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ht="14.45" x14ac:dyDescent="0.35">
      <c r="A1010" s="263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ht="14.45" x14ac:dyDescent="0.35">
      <c r="A1011" s="270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ht="14.45" x14ac:dyDescent="0.35">
      <c r="A1012" s="269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ht="14.45" x14ac:dyDescent="0.3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ht="14.45" x14ac:dyDescent="0.3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ht="14.45" x14ac:dyDescent="0.3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ht="14.45" x14ac:dyDescent="0.3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ht="14.45" x14ac:dyDescent="0.3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ht="14.45" x14ac:dyDescent="0.3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ht="14.45" x14ac:dyDescent="0.3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ht="14.45" x14ac:dyDescent="0.3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ht="14.45" x14ac:dyDescent="0.3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ht="14.45" x14ac:dyDescent="0.3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ht="14.45" x14ac:dyDescent="0.3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ht="14.45" x14ac:dyDescent="0.3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ht="14.45" x14ac:dyDescent="0.3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ht="14.45" x14ac:dyDescent="0.3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ht="14.45" x14ac:dyDescent="0.3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ht="14.45" x14ac:dyDescent="0.3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ht="14.45" x14ac:dyDescent="0.3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ht="14.45" x14ac:dyDescent="0.3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ht="14.45" x14ac:dyDescent="0.3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ht="14.45" x14ac:dyDescent="0.3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ht="14.45" x14ac:dyDescent="0.3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ht="14.45" x14ac:dyDescent="0.3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ht="14.45" x14ac:dyDescent="0.35">
      <c r="A1036" s="270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ht="14.45" x14ac:dyDescent="0.35">
      <c r="A1037" s="269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ht="14.45" x14ac:dyDescent="0.3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ht="14.45" x14ac:dyDescent="0.3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ht="14.45" x14ac:dyDescent="0.3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ht="14.45" x14ac:dyDescent="0.3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ht="14.45" x14ac:dyDescent="0.3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ht="14.45" x14ac:dyDescent="0.3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ht="14.45" x14ac:dyDescent="0.3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ht="14.45" x14ac:dyDescent="0.3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ht="14.45" x14ac:dyDescent="0.3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ht="14.45" x14ac:dyDescent="0.3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ht="14.45" x14ac:dyDescent="0.3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ht="14.45" x14ac:dyDescent="0.3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ht="14.45" x14ac:dyDescent="0.3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ht="14.45" x14ac:dyDescent="0.3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ht="14.45" x14ac:dyDescent="0.3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ht="14.45" x14ac:dyDescent="0.3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ht="14.45" x14ac:dyDescent="0.3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ht="14.45" x14ac:dyDescent="0.3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ht="14.45" x14ac:dyDescent="0.3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ht="14.45" x14ac:dyDescent="0.3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ht="14.45" x14ac:dyDescent="0.35">
      <c r="A1059" s="270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ht="14.45" x14ac:dyDescent="0.35">
      <c r="A1060" s="269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ht="14.45" x14ac:dyDescent="0.3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ht="14.45" x14ac:dyDescent="0.3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ht="14.45" x14ac:dyDescent="0.3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ht="14.45" x14ac:dyDescent="0.3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ht="14.45" x14ac:dyDescent="0.3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ht="14.45" x14ac:dyDescent="0.3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ht="14.45" x14ac:dyDescent="0.3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ht="14.45" x14ac:dyDescent="0.3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ht="14.45" x14ac:dyDescent="0.3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ht="14.45" x14ac:dyDescent="0.3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ht="14.45" x14ac:dyDescent="0.3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ht="14.45" x14ac:dyDescent="0.3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ht="14.45" x14ac:dyDescent="0.3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ht="14.45" x14ac:dyDescent="0.3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ht="14.45" x14ac:dyDescent="0.3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ht="14.45" x14ac:dyDescent="0.3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ht="14.45" x14ac:dyDescent="0.3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ht="14.45" x14ac:dyDescent="0.3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ht="14.45" x14ac:dyDescent="0.3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ht="14.45" x14ac:dyDescent="0.3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ht="14.45" x14ac:dyDescent="0.3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ht="14.45" x14ac:dyDescent="0.3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ht="14.45" x14ac:dyDescent="0.3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ht="14.45" x14ac:dyDescent="0.35">
      <c r="A1085" s="270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ht="14.45" x14ac:dyDescent="0.35">
      <c r="A1086" s="269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5">
      <c r="A1087" s="236">
        <v>2011</v>
      </c>
    </row>
    <row r="1088" spans="1:8" ht="7.5" customHeight="1" x14ac:dyDescent="0.5">
      <c r="A1088" s="236"/>
    </row>
    <row r="1089" spans="1:8" ht="14.45" x14ac:dyDescent="0.3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ht="14.45" x14ac:dyDescent="0.3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ht="14.45" x14ac:dyDescent="0.3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ht="14.45" x14ac:dyDescent="0.3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ht="14.45" x14ac:dyDescent="0.3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ht="14.45" x14ac:dyDescent="0.3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ht="14.45" x14ac:dyDescent="0.3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ht="14.45" x14ac:dyDescent="0.3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ht="14.45" x14ac:dyDescent="0.3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ht="14.45" x14ac:dyDescent="0.3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ht="14.45" x14ac:dyDescent="0.3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ht="14.45" x14ac:dyDescent="0.3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ht="14.45" x14ac:dyDescent="0.3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ht="14.45" x14ac:dyDescent="0.3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ht="14.45" x14ac:dyDescent="0.3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ht="14.45" x14ac:dyDescent="0.3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ht="14.45" x14ac:dyDescent="0.3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ht="14.45" x14ac:dyDescent="0.3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ht="14.45" x14ac:dyDescent="0.3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ht="14.45" x14ac:dyDescent="0.3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ht="14.45" x14ac:dyDescent="0.3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ht="14.45" x14ac:dyDescent="0.35">
      <c r="A1110" s="270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ht="14.45" x14ac:dyDescent="0.35">
      <c r="A1111" s="269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ht="14.45" x14ac:dyDescent="0.35">
      <c r="H1112" s="169"/>
    </row>
    <row r="1113" spans="1:8" ht="14.45" x14ac:dyDescent="0.3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ht="14.45" x14ac:dyDescent="0.3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ht="14.45" x14ac:dyDescent="0.3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ht="14.45" x14ac:dyDescent="0.3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ht="14.45" x14ac:dyDescent="0.3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ht="14.45" x14ac:dyDescent="0.3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ht="14.45" x14ac:dyDescent="0.3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ht="14.45" x14ac:dyDescent="0.3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ht="14.45" x14ac:dyDescent="0.3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ht="14.45" x14ac:dyDescent="0.3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ht="14.45" x14ac:dyDescent="0.3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ht="14.45" x14ac:dyDescent="0.3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ht="14.45" x14ac:dyDescent="0.3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ht="14.45" x14ac:dyDescent="0.3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ht="14.45" x14ac:dyDescent="0.3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ht="14.45" x14ac:dyDescent="0.3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ht="14.45" x14ac:dyDescent="0.3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ht="14.45" x14ac:dyDescent="0.3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ht="14.45" x14ac:dyDescent="0.3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ht="14.45" x14ac:dyDescent="0.3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ht="14.45" x14ac:dyDescent="0.3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ht="14.45" x14ac:dyDescent="0.35">
      <c r="A1134" s="270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ht="14.45" x14ac:dyDescent="0.35">
      <c r="A1135" s="269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ht="14.45" x14ac:dyDescent="0.3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ht="14.45" x14ac:dyDescent="0.3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ht="14.45" x14ac:dyDescent="0.3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ht="14.45" x14ac:dyDescent="0.3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ht="14.45" x14ac:dyDescent="0.3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ht="14.45" x14ac:dyDescent="0.3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ht="14.45" x14ac:dyDescent="0.3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ht="14.45" x14ac:dyDescent="0.3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ht="14.45" x14ac:dyDescent="0.3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ht="14.45" x14ac:dyDescent="0.3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ht="14.45" x14ac:dyDescent="0.3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ht="14.45" x14ac:dyDescent="0.3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ht="14.45" x14ac:dyDescent="0.3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ht="14.45" x14ac:dyDescent="0.3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ht="14.45" x14ac:dyDescent="0.3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ht="14.45" x14ac:dyDescent="0.3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ht="14.45" x14ac:dyDescent="0.3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ht="14.45" x14ac:dyDescent="0.3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ht="14.45" x14ac:dyDescent="0.3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ht="14.45" x14ac:dyDescent="0.3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ht="14.45" x14ac:dyDescent="0.3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ht="14.45" x14ac:dyDescent="0.35">
      <c r="A1158" s="270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ht="14.45" x14ac:dyDescent="0.35">
      <c r="A1159" s="269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ht="14.45" x14ac:dyDescent="0.3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ht="14.45" x14ac:dyDescent="0.3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ht="14.45" x14ac:dyDescent="0.3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ht="14.45" x14ac:dyDescent="0.3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ht="14.45" x14ac:dyDescent="0.3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ht="14.45" x14ac:dyDescent="0.3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ht="14.45" x14ac:dyDescent="0.3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ht="14.45" x14ac:dyDescent="0.3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ht="14.45" x14ac:dyDescent="0.3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ht="14.45" x14ac:dyDescent="0.3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ht="14.45" x14ac:dyDescent="0.3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ht="14.45" x14ac:dyDescent="0.3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ht="14.45" x14ac:dyDescent="0.3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ht="14.45" x14ac:dyDescent="0.3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ht="14.45" x14ac:dyDescent="0.3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ht="14.45" x14ac:dyDescent="0.3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ht="14.45" x14ac:dyDescent="0.3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ht="14.45" x14ac:dyDescent="0.3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ht="14.45" x14ac:dyDescent="0.3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ht="14.45" x14ac:dyDescent="0.3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ht="14.45" x14ac:dyDescent="0.3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ht="14.45" x14ac:dyDescent="0.35">
      <c r="A1182" s="270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ht="14.45" x14ac:dyDescent="0.35">
      <c r="A1183" s="269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5">
      <c r="A1185" s="236">
        <v>2012</v>
      </c>
    </row>
    <row r="1186" spans="1:8" ht="6.75" customHeight="1" x14ac:dyDescent="0.35"/>
    <row r="1187" spans="1:8" ht="14.45" x14ac:dyDescent="0.3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ht="14.45" x14ac:dyDescent="0.3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ht="14.45" x14ac:dyDescent="0.3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ht="14.45" x14ac:dyDescent="0.3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ht="14.45" x14ac:dyDescent="0.3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ht="14.45" x14ac:dyDescent="0.3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ht="14.45" x14ac:dyDescent="0.3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ht="14.45" x14ac:dyDescent="0.3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ht="14.45" x14ac:dyDescent="0.3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ht="14.45" x14ac:dyDescent="0.3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ht="14.45" x14ac:dyDescent="0.3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ht="14.45" x14ac:dyDescent="0.3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ht="14.45" x14ac:dyDescent="0.3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ht="14.45" x14ac:dyDescent="0.3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ht="14.45" x14ac:dyDescent="0.3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ht="14.45" x14ac:dyDescent="0.3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ht="14.45" x14ac:dyDescent="0.3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ht="14.45" x14ac:dyDescent="0.3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ht="14.45" x14ac:dyDescent="0.3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ht="14.45" x14ac:dyDescent="0.3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ht="14.45" x14ac:dyDescent="0.35">
      <c r="A1207" s="270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ht="14.45" x14ac:dyDescent="0.35">
      <c r="A1208" s="269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ht="14.45" x14ac:dyDescent="0.3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ht="14.45" x14ac:dyDescent="0.3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ht="14.45" x14ac:dyDescent="0.3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ht="14.45" x14ac:dyDescent="0.3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ht="14.45" x14ac:dyDescent="0.3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ht="14.45" x14ac:dyDescent="0.3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ht="14.45" x14ac:dyDescent="0.3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ht="14.45" x14ac:dyDescent="0.3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ht="14.45" x14ac:dyDescent="0.3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ht="14.45" x14ac:dyDescent="0.3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ht="14.45" x14ac:dyDescent="0.3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ht="14.45" x14ac:dyDescent="0.3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ht="14.45" x14ac:dyDescent="0.3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ht="14.45" x14ac:dyDescent="0.3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ht="14.45" x14ac:dyDescent="0.3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ht="14.45" x14ac:dyDescent="0.3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ht="14.45" x14ac:dyDescent="0.3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ht="14.45" x14ac:dyDescent="0.3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ht="14.45" x14ac:dyDescent="0.3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ht="14.45" x14ac:dyDescent="0.3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ht="14.45" x14ac:dyDescent="0.35">
      <c r="A1230" s="270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ht="14.45" x14ac:dyDescent="0.35">
      <c r="A1231" s="269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ht="14.45" x14ac:dyDescent="0.3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ht="14.45" x14ac:dyDescent="0.3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ht="14.45" x14ac:dyDescent="0.3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ht="14.45" x14ac:dyDescent="0.3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ht="14.45" x14ac:dyDescent="0.3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ht="14.45" x14ac:dyDescent="0.3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ht="14.45" x14ac:dyDescent="0.3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ht="14.45" x14ac:dyDescent="0.3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ht="14.45" x14ac:dyDescent="0.3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ht="14.45" x14ac:dyDescent="0.3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ht="14.45" x14ac:dyDescent="0.3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ht="14.45" x14ac:dyDescent="0.3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ht="14.45" x14ac:dyDescent="0.3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ht="14.45" x14ac:dyDescent="0.3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ht="14.45" x14ac:dyDescent="0.3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ht="14.45" x14ac:dyDescent="0.3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ht="14.45" x14ac:dyDescent="0.3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ht="14.45" x14ac:dyDescent="0.3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ht="14.45" x14ac:dyDescent="0.3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ht="14.45" x14ac:dyDescent="0.3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ht="14.45" x14ac:dyDescent="0.3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ht="14.45" x14ac:dyDescent="0.3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ht="14.45" x14ac:dyDescent="0.35">
      <c r="A1255" s="270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ht="14.45" x14ac:dyDescent="0.35">
      <c r="A1256" s="269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ht="14.45" x14ac:dyDescent="0.3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ht="14.45" x14ac:dyDescent="0.3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ht="14.45" x14ac:dyDescent="0.3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ht="14.45" x14ac:dyDescent="0.3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ht="14.45" x14ac:dyDescent="0.3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ht="14.45" x14ac:dyDescent="0.3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ht="14.45" x14ac:dyDescent="0.3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ht="14.45" x14ac:dyDescent="0.3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ht="14.45" x14ac:dyDescent="0.3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ht="14.45" x14ac:dyDescent="0.3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ht="14.45" x14ac:dyDescent="0.3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ht="14.45" x14ac:dyDescent="0.3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ht="14.45" x14ac:dyDescent="0.3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ht="14.45" x14ac:dyDescent="0.3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ht="14.45" x14ac:dyDescent="0.3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ht="14.45" x14ac:dyDescent="0.3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ht="14.45" x14ac:dyDescent="0.3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ht="14.45" x14ac:dyDescent="0.3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ht="14.45" x14ac:dyDescent="0.3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ht="14.45" x14ac:dyDescent="0.3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ht="14.45" x14ac:dyDescent="0.3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ht="14.45" x14ac:dyDescent="0.35">
      <c r="A1279" s="270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ht="14.45" x14ac:dyDescent="0.35">
      <c r="A1280" s="269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ht="14.45" x14ac:dyDescent="0.35">
      <c r="A1281" s="270"/>
      <c r="B1281" s="195"/>
      <c r="C1281" s="195"/>
      <c r="D1281" s="195"/>
      <c r="E1281" s="195"/>
      <c r="F1281" s="195"/>
      <c r="G1281" s="195"/>
      <c r="H1281" s="195"/>
    </row>
    <row r="1282" spans="1:8" ht="14.45" x14ac:dyDescent="0.35">
      <c r="A1282" s="270"/>
      <c r="B1282" s="195"/>
      <c r="C1282" s="195"/>
      <c r="D1282" s="195"/>
      <c r="E1282" s="195"/>
      <c r="F1282" s="195"/>
      <c r="G1282" s="195"/>
      <c r="H1282" s="195"/>
    </row>
    <row r="1283" spans="1:8" ht="21" x14ac:dyDescent="0.5">
      <c r="A1283" s="236">
        <v>2012</v>
      </c>
    </row>
    <row r="1284" spans="1:8" ht="21" x14ac:dyDescent="0.5">
      <c r="A1284" s="236"/>
    </row>
    <row r="1285" spans="1:8" ht="14.45" x14ac:dyDescent="0.3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ht="14.45" x14ac:dyDescent="0.3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ht="14.45" x14ac:dyDescent="0.3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ht="14.45" x14ac:dyDescent="0.3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ht="14.45" x14ac:dyDescent="0.3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ht="14.45" x14ac:dyDescent="0.3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ht="14.45" x14ac:dyDescent="0.3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ht="14.45" x14ac:dyDescent="0.3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ht="14.45" x14ac:dyDescent="0.3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ht="14.45" x14ac:dyDescent="0.3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ht="14.45" x14ac:dyDescent="0.3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ht="14.45" x14ac:dyDescent="0.3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ht="14.45" x14ac:dyDescent="0.3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ht="14.45" x14ac:dyDescent="0.3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ht="14.45" x14ac:dyDescent="0.3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ht="14.45" x14ac:dyDescent="0.3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ht="14.45" x14ac:dyDescent="0.3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ht="14.45" x14ac:dyDescent="0.3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ht="14.45" x14ac:dyDescent="0.3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ht="14.45" x14ac:dyDescent="0.3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ht="14.45" x14ac:dyDescent="0.3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ht="14.45" x14ac:dyDescent="0.3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ht="14.45" x14ac:dyDescent="0.35">
      <c r="A1307" s="270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ht="14.45" x14ac:dyDescent="0.35">
      <c r="A1308" s="269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ht="14.45" x14ac:dyDescent="0.3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ht="14.45" x14ac:dyDescent="0.3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ht="14.45" x14ac:dyDescent="0.3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ht="14.45" x14ac:dyDescent="0.3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ht="14.45" x14ac:dyDescent="0.3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ht="14.45" x14ac:dyDescent="0.3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ht="14.45" x14ac:dyDescent="0.3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ht="14.45" x14ac:dyDescent="0.3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ht="14.45" x14ac:dyDescent="0.3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ht="14.45" x14ac:dyDescent="0.3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ht="14.45" x14ac:dyDescent="0.3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ht="14.45" x14ac:dyDescent="0.3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ht="14.45" x14ac:dyDescent="0.3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ht="14.45" x14ac:dyDescent="0.3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ht="14.45" x14ac:dyDescent="0.3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ht="14.45" x14ac:dyDescent="0.3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ht="14.45" x14ac:dyDescent="0.3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ht="14.45" x14ac:dyDescent="0.3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ht="14.45" x14ac:dyDescent="0.3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ht="14.45" x14ac:dyDescent="0.3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ht="14.45" x14ac:dyDescent="0.3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ht="14.45" x14ac:dyDescent="0.35">
      <c r="A1331" s="270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ht="14.45" x14ac:dyDescent="0.35">
      <c r="A1332" s="269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ht="14.45" x14ac:dyDescent="0.3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ht="14.45" x14ac:dyDescent="0.3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ht="14.45" x14ac:dyDescent="0.3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ht="14.45" x14ac:dyDescent="0.3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ht="14.45" x14ac:dyDescent="0.3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ht="14.45" x14ac:dyDescent="0.3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ht="14.45" x14ac:dyDescent="0.3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ht="14.45" x14ac:dyDescent="0.3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ht="14.45" x14ac:dyDescent="0.3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ht="14.45" x14ac:dyDescent="0.3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ht="14.45" x14ac:dyDescent="0.3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ht="14.45" x14ac:dyDescent="0.3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ht="14.45" x14ac:dyDescent="0.3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ht="14.45" x14ac:dyDescent="0.3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ht="14.45" x14ac:dyDescent="0.3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ht="14.45" x14ac:dyDescent="0.3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ht="14.45" x14ac:dyDescent="0.3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ht="14.45" x14ac:dyDescent="0.3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ht="14.45" x14ac:dyDescent="0.3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ht="14.45" x14ac:dyDescent="0.3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ht="14.45" x14ac:dyDescent="0.3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ht="14.45" x14ac:dyDescent="0.35">
      <c r="A1355" s="270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ht="14.45" x14ac:dyDescent="0.35">
      <c r="A1356" s="269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ht="14.45" x14ac:dyDescent="0.3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ht="14.45" x14ac:dyDescent="0.3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ht="14.45" x14ac:dyDescent="0.3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ht="14.45" x14ac:dyDescent="0.3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ht="14.45" x14ac:dyDescent="0.3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ht="14.45" x14ac:dyDescent="0.3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ht="14.45" x14ac:dyDescent="0.3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ht="14.45" x14ac:dyDescent="0.3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ht="14.45" x14ac:dyDescent="0.3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ht="14.45" x14ac:dyDescent="0.3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ht="14.45" x14ac:dyDescent="0.3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ht="14.45" x14ac:dyDescent="0.3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ht="14.45" x14ac:dyDescent="0.3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ht="14.45" x14ac:dyDescent="0.3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ht="14.45" x14ac:dyDescent="0.3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ht="14.45" x14ac:dyDescent="0.3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ht="14.45" x14ac:dyDescent="0.3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ht="14.45" x14ac:dyDescent="0.3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ht="14.45" x14ac:dyDescent="0.3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ht="14.45" x14ac:dyDescent="0.3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ht="14.45" x14ac:dyDescent="0.3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ht="14.45" x14ac:dyDescent="0.3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ht="14.45" x14ac:dyDescent="0.3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ht="14.45" x14ac:dyDescent="0.35">
      <c r="A1381" s="270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ht="14.45" x14ac:dyDescent="0.35">
      <c r="A1382" s="269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5">
      <c r="A1383" s="236">
        <v>2012</v>
      </c>
    </row>
    <row r="1385" spans="1:8" ht="14.45" x14ac:dyDescent="0.3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ht="14.45" x14ac:dyDescent="0.3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ht="14.45" x14ac:dyDescent="0.3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ht="14.45" x14ac:dyDescent="0.3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ht="14.45" x14ac:dyDescent="0.3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ht="14.45" x14ac:dyDescent="0.3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ht="14.45" x14ac:dyDescent="0.3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ht="14.45" x14ac:dyDescent="0.3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ht="14.45" x14ac:dyDescent="0.3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ht="14.45" x14ac:dyDescent="0.3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ht="14.45" x14ac:dyDescent="0.3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ht="14.45" x14ac:dyDescent="0.3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ht="14.45" x14ac:dyDescent="0.3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ht="14.45" x14ac:dyDescent="0.3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ht="14.45" x14ac:dyDescent="0.3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ht="14.45" x14ac:dyDescent="0.3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ht="14.45" x14ac:dyDescent="0.3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ht="14.45" x14ac:dyDescent="0.3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ht="14.45" x14ac:dyDescent="0.3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ht="14.45" x14ac:dyDescent="0.35">
      <c r="A1404" s="270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ht="14.45" x14ac:dyDescent="0.35">
      <c r="A1405" s="269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ht="14.45" x14ac:dyDescent="0.3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ht="14.45" x14ac:dyDescent="0.3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ht="14.45" x14ac:dyDescent="0.3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ht="14.45" x14ac:dyDescent="0.3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ht="14.45" x14ac:dyDescent="0.3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ht="14.45" x14ac:dyDescent="0.3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ht="14.45" x14ac:dyDescent="0.3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ht="14.45" x14ac:dyDescent="0.3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ht="14.45" x14ac:dyDescent="0.3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ht="14.45" x14ac:dyDescent="0.3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ht="14.45" x14ac:dyDescent="0.3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ht="14.45" x14ac:dyDescent="0.3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ht="14.45" x14ac:dyDescent="0.3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ht="14.45" x14ac:dyDescent="0.3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ht="14.45" x14ac:dyDescent="0.3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ht="14.45" x14ac:dyDescent="0.3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ht="14.45" x14ac:dyDescent="0.3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ht="14.45" x14ac:dyDescent="0.3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ht="14.45" x14ac:dyDescent="0.3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ht="14.45" x14ac:dyDescent="0.3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ht="14.45" x14ac:dyDescent="0.3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ht="14.45" x14ac:dyDescent="0.3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ht="14.45" x14ac:dyDescent="0.3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ht="14.45" x14ac:dyDescent="0.35">
      <c r="A1430" s="270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ht="14.45" x14ac:dyDescent="0.35">
      <c r="A1431" s="269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ht="14.45" x14ac:dyDescent="0.3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ht="14.45" x14ac:dyDescent="0.3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ht="14.45" x14ac:dyDescent="0.3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ht="14.45" x14ac:dyDescent="0.3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ht="14.45" x14ac:dyDescent="0.3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ht="14.45" x14ac:dyDescent="0.3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ht="14.45" x14ac:dyDescent="0.3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ht="14.45" x14ac:dyDescent="0.3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ht="14.45" x14ac:dyDescent="0.3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ht="14.45" x14ac:dyDescent="0.3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ht="14.45" x14ac:dyDescent="0.3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ht="14.45" x14ac:dyDescent="0.3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ht="14.45" x14ac:dyDescent="0.3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ht="14.45" x14ac:dyDescent="0.3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ht="14.45" x14ac:dyDescent="0.3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ht="14.45" x14ac:dyDescent="0.3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ht="14.45" x14ac:dyDescent="0.3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ht="14.45" x14ac:dyDescent="0.3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ht="14.45" x14ac:dyDescent="0.3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ht="14.45" x14ac:dyDescent="0.3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ht="14.45" x14ac:dyDescent="0.3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ht="14.45" x14ac:dyDescent="0.35">
      <c r="A1454" s="270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ht="14.45" x14ac:dyDescent="0.35">
      <c r="A1455" s="269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ht="14.45" x14ac:dyDescent="0.3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ht="14.45" x14ac:dyDescent="0.3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ht="14.45" x14ac:dyDescent="0.3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ht="14.45" x14ac:dyDescent="0.3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ht="14.45" x14ac:dyDescent="0.3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ht="14.45" x14ac:dyDescent="0.3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ht="14.45" x14ac:dyDescent="0.3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ht="14.45" x14ac:dyDescent="0.3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ht="14.45" x14ac:dyDescent="0.3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ht="14.45" x14ac:dyDescent="0.3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ht="14.45" x14ac:dyDescent="0.3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ht="14.45" x14ac:dyDescent="0.3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ht="14.45" x14ac:dyDescent="0.3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ht="14.45" x14ac:dyDescent="0.3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ht="14.45" x14ac:dyDescent="0.3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ht="14.45" x14ac:dyDescent="0.3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ht="14.45" x14ac:dyDescent="0.3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ht="14.45" x14ac:dyDescent="0.3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ht="14.45" x14ac:dyDescent="0.3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ht="14.45" x14ac:dyDescent="0.3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ht="14.45" x14ac:dyDescent="0.35">
      <c r="A1477" s="270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ht="14.45" x14ac:dyDescent="0.35">
      <c r="A1478" s="269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5">
      <c r="A1480" s="236">
        <v>2013</v>
      </c>
    </row>
    <row r="1481" spans="1:8" ht="14.45" x14ac:dyDescent="0.3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ht="14.45" x14ac:dyDescent="0.3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ht="14.45" x14ac:dyDescent="0.3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ht="14.45" x14ac:dyDescent="0.3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ht="14.45" x14ac:dyDescent="0.3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ht="14.45" x14ac:dyDescent="0.3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ht="14.45" x14ac:dyDescent="0.3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ht="14.45" x14ac:dyDescent="0.3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ht="14.45" x14ac:dyDescent="0.3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ht="14.45" x14ac:dyDescent="0.3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ht="14.45" x14ac:dyDescent="0.3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ht="14.45" x14ac:dyDescent="0.3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ht="14.45" x14ac:dyDescent="0.3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ht="14.45" x14ac:dyDescent="0.3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ht="14.45" x14ac:dyDescent="0.3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ht="14.45" x14ac:dyDescent="0.3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ht="14.45" x14ac:dyDescent="0.3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ht="14.45" x14ac:dyDescent="0.3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ht="14.45" x14ac:dyDescent="0.3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ht="14.45" x14ac:dyDescent="0.3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ht="14.45" x14ac:dyDescent="0.3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ht="14.45" x14ac:dyDescent="0.35">
      <c r="A1502" s="270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ht="14.45" x14ac:dyDescent="0.35">
      <c r="A1503" s="269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ht="14.45" x14ac:dyDescent="0.3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ht="14.45" x14ac:dyDescent="0.3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ht="14.45" x14ac:dyDescent="0.3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ht="14.45" x14ac:dyDescent="0.3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ht="14.45" x14ac:dyDescent="0.3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ht="14.45" x14ac:dyDescent="0.3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ht="14.45" x14ac:dyDescent="0.3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ht="14.45" x14ac:dyDescent="0.3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ht="14.45" x14ac:dyDescent="0.3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ht="14.45" x14ac:dyDescent="0.3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ht="14.45" x14ac:dyDescent="0.3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ht="14.45" x14ac:dyDescent="0.3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ht="14.45" x14ac:dyDescent="0.3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ht="14.45" x14ac:dyDescent="0.3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ht="14.45" x14ac:dyDescent="0.3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ht="14.45" x14ac:dyDescent="0.3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ht="14.45" x14ac:dyDescent="0.3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ht="14.45" x14ac:dyDescent="0.3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ht="14.45" x14ac:dyDescent="0.3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ht="14.45" x14ac:dyDescent="0.35">
      <c r="A1524" s="270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ht="14.45" x14ac:dyDescent="0.35">
      <c r="A1525" s="269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ht="14.45" x14ac:dyDescent="0.3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ht="14.45" x14ac:dyDescent="0.3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ht="14.45" x14ac:dyDescent="0.3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ht="14.45" x14ac:dyDescent="0.3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ht="14.45" x14ac:dyDescent="0.3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ht="14.45" x14ac:dyDescent="0.3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ht="14.45" x14ac:dyDescent="0.3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ht="14.45" x14ac:dyDescent="0.3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ht="14.45" x14ac:dyDescent="0.3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ht="14.45" x14ac:dyDescent="0.3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ht="14.45" x14ac:dyDescent="0.3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ht="14.45" x14ac:dyDescent="0.3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ht="14.45" x14ac:dyDescent="0.3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ht="14.45" x14ac:dyDescent="0.3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ht="14.45" x14ac:dyDescent="0.3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ht="14.45" x14ac:dyDescent="0.3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ht="14.45" x14ac:dyDescent="0.3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ht="14.45" x14ac:dyDescent="0.35">
      <c r="A1544" s="271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ht="14.45" x14ac:dyDescent="0.35">
      <c r="A1545" s="271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ht="14.45" x14ac:dyDescent="0.35">
      <c r="A1546" s="271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ht="14.45" x14ac:dyDescent="0.35">
      <c r="A1547" s="270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ht="14.45" x14ac:dyDescent="0.35">
      <c r="A1548" s="269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ht="14.45" x14ac:dyDescent="0.3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ht="14.45" x14ac:dyDescent="0.3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ht="14.45" x14ac:dyDescent="0.3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ht="14.45" x14ac:dyDescent="0.3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ht="14.45" x14ac:dyDescent="0.3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ht="14.45" x14ac:dyDescent="0.3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ht="14.45" x14ac:dyDescent="0.3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ht="14.45" x14ac:dyDescent="0.3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ht="14.45" x14ac:dyDescent="0.3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ht="14.45" x14ac:dyDescent="0.3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ht="14.45" x14ac:dyDescent="0.3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ht="14.45" x14ac:dyDescent="0.3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ht="14.45" x14ac:dyDescent="0.3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ht="14.45" x14ac:dyDescent="0.3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ht="14.45" x14ac:dyDescent="0.3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ht="14.45" x14ac:dyDescent="0.3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ht="14.45" x14ac:dyDescent="0.3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ht="14.45" x14ac:dyDescent="0.3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ht="14.45" x14ac:dyDescent="0.3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ht="14.45" x14ac:dyDescent="0.3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ht="14.45" x14ac:dyDescent="0.3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ht="14.45" x14ac:dyDescent="0.3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ht="14.45" x14ac:dyDescent="0.35">
      <c r="A1572" s="270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ht="14.45" x14ac:dyDescent="0.35">
      <c r="A1573" s="269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5">
      <c r="A1575" s="236">
        <v>2013</v>
      </c>
    </row>
    <row r="1576" spans="1:8" ht="14.45" x14ac:dyDescent="0.3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ht="14.45" x14ac:dyDescent="0.3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ht="14.45" x14ac:dyDescent="0.3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ht="14.45" x14ac:dyDescent="0.3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ht="14.45" x14ac:dyDescent="0.3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ht="14.45" x14ac:dyDescent="0.3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ht="14.45" x14ac:dyDescent="0.3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ht="14.45" x14ac:dyDescent="0.3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ht="14.45" x14ac:dyDescent="0.3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ht="14.45" x14ac:dyDescent="0.3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ht="14.45" x14ac:dyDescent="0.3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ht="14.45" x14ac:dyDescent="0.3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ht="14.45" x14ac:dyDescent="0.3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ht="14.45" x14ac:dyDescent="0.3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ht="14.45" x14ac:dyDescent="0.3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ht="14.45" x14ac:dyDescent="0.3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ht="14.45" x14ac:dyDescent="0.3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ht="14.45" x14ac:dyDescent="0.3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ht="14.45" x14ac:dyDescent="0.3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ht="14.45" x14ac:dyDescent="0.3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ht="14.45" x14ac:dyDescent="0.3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ht="14.45" x14ac:dyDescent="0.3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ht="14.45" x14ac:dyDescent="0.35">
      <c r="A1598" s="270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ht="14.45" x14ac:dyDescent="0.35">
      <c r="A1599" s="269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ht="14.45" x14ac:dyDescent="0.3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ht="14.45" x14ac:dyDescent="0.3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ht="14.45" x14ac:dyDescent="0.3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ht="14.45" x14ac:dyDescent="0.3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ht="14.45" x14ac:dyDescent="0.3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ht="14.45" x14ac:dyDescent="0.3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ht="14.45" x14ac:dyDescent="0.3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ht="14.45" x14ac:dyDescent="0.3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ht="14.45" x14ac:dyDescent="0.3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ht="14.45" x14ac:dyDescent="0.3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ht="14.45" x14ac:dyDescent="0.3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ht="14.45" x14ac:dyDescent="0.3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ht="14.45" x14ac:dyDescent="0.3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ht="14.45" x14ac:dyDescent="0.3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ht="14.45" x14ac:dyDescent="0.3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ht="14.45" x14ac:dyDescent="0.3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ht="14.45" x14ac:dyDescent="0.3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ht="14.45" x14ac:dyDescent="0.3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ht="14.45" x14ac:dyDescent="0.3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ht="14.45" x14ac:dyDescent="0.3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ht="14.45" x14ac:dyDescent="0.35">
      <c r="A1621" s="270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ht="14.45" x14ac:dyDescent="0.35">
      <c r="A1622" s="269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ht="14.45" x14ac:dyDescent="0.3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ht="14.45" x14ac:dyDescent="0.3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ht="14.45" x14ac:dyDescent="0.3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ht="14.45" x14ac:dyDescent="0.3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ht="14.45" x14ac:dyDescent="0.3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ht="14.45" x14ac:dyDescent="0.3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ht="14.45" x14ac:dyDescent="0.3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ht="14.45" x14ac:dyDescent="0.3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ht="14.45" x14ac:dyDescent="0.3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ht="14.45" x14ac:dyDescent="0.3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ht="14.45" x14ac:dyDescent="0.3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ht="14.45" x14ac:dyDescent="0.3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ht="14.45" x14ac:dyDescent="0.3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ht="14.45" x14ac:dyDescent="0.3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ht="14.45" x14ac:dyDescent="0.3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ht="14.45" x14ac:dyDescent="0.3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ht="14.45" x14ac:dyDescent="0.3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ht="14.45" x14ac:dyDescent="0.3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ht="14.45" x14ac:dyDescent="0.3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ht="14.45" x14ac:dyDescent="0.3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ht="14.45" x14ac:dyDescent="0.3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ht="14.45" x14ac:dyDescent="0.3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ht="14.45" x14ac:dyDescent="0.35">
      <c r="A1646" s="270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ht="14.45" x14ac:dyDescent="0.35">
      <c r="A1647" s="269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ht="14.45" x14ac:dyDescent="0.3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ht="14.45" x14ac:dyDescent="0.3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ht="14.45" x14ac:dyDescent="0.3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ht="14.45" x14ac:dyDescent="0.3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ht="14.45" x14ac:dyDescent="0.3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ht="14.45" x14ac:dyDescent="0.3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ht="14.45" x14ac:dyDescent="0.3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ht="14.45" x14ac:dyDescent="0.3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ht="14.45" x14ac:dyDescent="0.3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ht="14.45" x14ac:dyDescent="0.3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ht="14.45" x14ac:dyDescent="0.3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ht="14.45" x14ac:dyDescent="0.3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ht="14.45" x14ac:dyDescent="0.3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ht="14.45" x14ac:dyDescent="0.3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ht="14.45" x14ac:dyDescent="0.3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ht="14.45" x14ac:dyDescent="0.3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ht="14.45" x14ac:dyDescent="0.3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ht="14.45" x14ac:dyDescent="0.3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ht="14.45" x14ac:dyDescent="0.3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ht="14.45" x14ac:dyDescent="0.3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ht="14.45" x14ac:dyDescent="0.3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ht="14.45" x14ac:dyDescent="0.3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ht="14.45" x14ac:dyDescent="0.35">
      <c r="A1671" s="270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ht="14.45" x14ac:dyDescent="0.35">
      <c r="A1672" s="269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5">
      <c r="A1675" s="236">
        <v>2013</v>
      </c>
    </row>
    <row r="1677" spans="1:8" ht="14.45" x14ac:dyDescent="0.3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ht="14.45" x14ac:dyDescent="0.3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ht="14.45" x14ac:dyDescent="0.3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ht="14.45" x14ac:dyDescent="0.3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ht="14.45" x14ac:dyDescent="0.3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ht="14.45" x14ac:dyDescent="0.3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ht="14.45" x14ac:dyDescent="0.3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ht="14.45" x14ac:dyDescent="0.3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ht="14.45" x14ac:dyDescent="0.3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ht="14.45" x14ac:dyDescent="0.3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ht="14.45" x14ac:dyDescent="0.3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ht="14.45" x14ac:dyDescent="0.3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ht="14.45" x14ac:dyDescent="0.3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ht="14.45" x14ac:dyDescent="0.3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ht="14.45" x14ac:dyDescent="0.3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ht="14.45" x14ac:dyDescent="0.3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ht="14.45" x14ac:dyDescent="0.3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ht="14.45" x14ac:dyDescent="0.3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ht="14.45" x14ac:dyDescent="0.3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ht="14.45" x14ac:dyDescent="0.3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ht="14.45" x14ac:dyDescent="0.35">
      <c r="A1697" s="270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ht="14.45" x14ac:dyDescent="0.35">
      <c r="A1698" s="269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ht="14.45" x14ac:dyDescent="0.3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ht="14.45" x14ac:dyDescent="0.3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ht="14.45" x14ac:dyDescent="0.3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ht="14.45" x14ac:dyDescent="0.3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ht="14.45" x14ac:dyDescent="0.3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ht="14.45" x14ac:dyDescent="0.3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ht="14.45" x14ac:dyDescent="0.3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ht="14.45" x14ac:dyDescent="0.3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ht="14.45" x14ac:dyDescent="0.3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ht="14.45" x14ac:dyDescent="0.3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ht="14.45" x14ac:dyDescent="0.3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ht="14.45" x14ac:dyDescent="0.3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ht="14.45" x14ac:dyDescent="0.3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ht="14.45" x14ac:dyDescent="0.3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ht="14.45" x14ac:dyDescent="0.3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ht="14.45" x14ac:dyDescent="0.3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ht="14.45" x14ac:dyDescent="0.3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ht="14.45" x14ac:dyDescent="0.3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ht="14.45" x14ac:dyDescent="0.3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ht="14.45" x14ac:dyDescent="0.3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ht="14.45" x14ac:dyDescent="0.3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ht="14.45" x14ac:dyDescent="0.3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ht="14.45" x14ac:dyDescent="0.3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ht="14.45" x14ac:dyDescent="0.35">
      <c r="A1723" s="270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ht="14.45" x14ac:dyDescent="0.35">
      <c r="A1724" s="269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ht="14.45" x14ac:dyDescent="0.3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ht="14.45" x14ac:dyDescent="0.3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ht="14.45" x14ac:dyDescent="0.3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ht="14.45" x14ac:dyDescent="0.3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ht="14.45" x14ac:dyDescent="0.3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ht="14.45" x14ac:dyDescent="0.3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ht="14.45" x14ac:dyDescent="0.3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ht="14.45" x14ac:dyDescent="0.3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ht="14.45" x14ac:dyDescent="0.3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ht="14.45" x14ac:dyDescent="0.3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ht="14.45" x14ac:dyDescent="0.3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ht="14.45" x14ac:dyDescent="0.3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ht="14.45" x14ac:dyDescent="0.3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ht="14.45" x14ac:dyDescent="0.3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ht="14.45" x14ac:dyDescent="0.3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ht="14.45" x14ac:dyDescent="0.3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ht="14.45" x14ac:dyDescent="0.3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ht="14.45" x14ac:dyDescent="0.3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ht="14.45" x14ac:dyDescent="0.3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ht="14.45" x14ac:dyDescent="0.3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ht="14.45" x14ac:dyDescent="0.35">
      <c r="A1746" s="270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ht="14.45" x14ac:dyDescent="0.35">
      <c r="A1747" s="269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ht="14.45" x14ac:dyDescent="0.35">
      <c r="A1749" s="259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ht="14.45" x14ac:dyDescent="0.35">
      <c r="A1750" s="259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ht="14.45" x14ac:dyDescent="0.35">
      <c r="A1751" s="259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ht="14.45" x14ac:dyDescent="0.35">
      <c r="A1752" s="259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ht="14.45" x14ac:dyDescent="0.35">
      <c r="A1753" s="259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ht="14.45" x14ac:dyDescent="0.35">
      <c r="A1754" s="259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ht="14.45" x14ac:dyDescent="0.35">
      <c r="A1755" s="259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ht="14.45" x14ac:dyDescent="0.35">
      <c r="A1756" s="259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ht="14.45" x14ac:dyDescent="0.35">
      <c r="A1757" s="259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ht="14.45" x14ac:dyDescent="0.35">
      <c r="A1758" s="259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ht="14.45" x14ac:dyDescent="0.35">
      <c r="A1759" s="259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ht="14.45" x14ac:dyDescent="0.35">
      <c r="A1760" s="259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ht="14.45" x14ac:dyDescent="0.35">
      <c r="A1761" s="259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ht="14.45" x14ac:dyDescent="0.35">
      <c r="A1762" s="259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ht="14.45" x14ac:dyDescent="0.35">
      <c r="A1763" s="259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ht="14.45" x14ac:dyDescent="0.35">
      <c r="A1764" s="259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ht="14.45" x14ac:dyDescent="0.35">
      <c r="A1765" s="259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ht="14.45" x14ac:dyDescent="0.35">
      <c r="A1766" s="259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ht="14.45" x14ac:dyDescent="0.35">
      <c r="A1767" s="259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ht="14.45" x14ac:dyDescent="0.35">
      <c r="A1768" s="259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ht="14.45" x14ac:dyDescent="0.35">
      <c r="A1769" s="259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ht="14.45" x14ac:dyDescent="0.35">
      <c r="A1770" s="270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ht="14.45" x14ac:dyDescent="0.35">
      <c r="A1771" s="269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5">
      <c r="A1773" s="236">
        <v>2014</v>
      </c>
    </row>
    <row r="1774" spans="1:8" ht="14.45" x14ac:dyDescent="0.35">
      <c r="A1774" s="259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ht="14.45" x14ac:dyDescent="0.35">
      <c r="A1775" s="259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ht="14.45" x14ac:dyDescent="0.35">
      <c r="A1776" s="259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ht="14.45" x14ac:dyDescent="0.35">
      <c r="A1777" s="259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ht="14.45" x14ac:dyDescent="0.35">
      <c r="A1778" s="259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ht="14.45" x14ac:dyDescent="0.35">
      <c r="A1779" s="259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ht="14.45" x14ac:dyDescent="0.35">
      <c r="A1780" s="259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ht="14.45" x14ac:dyDescent="0.35">
      <c r="A1781" s="259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ht="14.45" x14ac:dyDescent="0.35">
      <c r="A1782" s="259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ht="14.45" x14ac:dyDescent="0.35">
      <c r="A1783" s="259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ht="14.45" x14ac:dyDescent="0.35">
      <c r="A1784" s="259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ht="14.45" x14ac:dyDescent="0.35">
      <c r="A1785" s="259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ht="14.45" x14ac:dyDescent="0.35">
      <c r="A1786" s="259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ht="14.45" x14ac:dyDescent="0.35">
      <c r="A1787" s="259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ht="14.45" x14ac:dyDescent="0.35">
      <c r="A1788" s="259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ht="14.45" x14ac:dyDescent="0.35">
      <c r="A1789" s="259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ht="14.45" x14ac:dyDescent="0.35">
      <c r="A1790" s="259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ht="14.45" x14ac:dyDescent="0.35">
      <c r="A1791" s="259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ht="14.45" x14ac:dyDescent="0.35">
      <c r="A1792" s="259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ht="14.45" x14ac:dyDescent="0.35">
      <c r="A1793" s="259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ht="14.45" x14ac:dyDescent="0.35">
      <c r="A1794" s="259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ht="14.45" x14ac:dyDescent="0.35">
      <c r="A1795" s="270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ht="14.45" x14ac:dyDescent="0.35">
      <c r="A1796" s="269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ht="14.45" x14ac:dyDescent="0.35">
      <c r="A1798" s="259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ht="14.45" x14ac:dyDescent="0.35">
      <c r="A1799" s="259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ht="14.45" x14ac:dyDescent="0.35">
      <c r="A1800" s="259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ht="14.45" x14ac:dyDescent="0.35">
      <c r="A1801" s="259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ht="14.45" x14ac:dyDescent="0.35">
      <c r="A1802" s="259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ht="14.45" x14ac:dyDescent="0.35">
      <c r="A1803" s="259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ht="14.45" x14ac:dyDescent="0.35">
      <c r="A1804" s="259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ht="14.45" x14ac:dyDescent="0.35">
      <c r="A1805" s="259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ht="14.45" x14ac:dyDescent="0.35">
      <c r="A1806" s="259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ht="14.45" x14ac:dyDescent="0.35">
      <c r="A1807" s="259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ht="14.45" x14ac:dyDescent="0.35">
      <c r="A1808" s="259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ht="14.45" x14ac:dyDescent="0.35">
      <c r="A1809" s="259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ht="14.45" x14ac:dyDescent="0.35">
      <c r="A1810" s="259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ht="14.45" x14ac:dyDescent="0.35">
      <c r="A1811" s="259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ht="14.45" x14ac:dyDescent="0.35">
      <c r="A1812" s="259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ht="14.45" x14ac:dyDescent="0.35">
      <c r="A1813" s="259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ht="14.45" x14ac:dyDescent="0.35">
      <c r="A1814" s="259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ht="14.45" x14ac:dyDescent="0.35">
      <c r="A1815" s="259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ht="14.45" x14ac:dyDescent="0.35">
      <c r="A1816" s="259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ht="14.45" x14ac:dyDescent="0.35">
      <c r="A1817" s="270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ht="14.45" x14ac:dyDescent="0.35">
      <c r="A1818" s="269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ht="14.45" x14ac:dyDescent="0.35">
      <c r="A1820" s="259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ht="14.45" x14ac:dyDescent="0.35">
      <c r="A1821" s="259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ht="14.45" x14ac:dyDescent="0.35">
      <c r="A1822" s="259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ht="14.45" x14ac:dyDescent="0.35">
      <c r="A1823" s="259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ht="14.45" x14ac:dyDescent="0.35">
      <c r="A1824" s="259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ht="14.45" x14ac:dyDescent="0.35">
      <c r="A1825" s="259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ht="14.45" x14ac:dyDescent="0.35">
      <c r="A1826" s="259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ht="14.45" x14ac:dyDescent="0.35">
      <c r="A1827" s="259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ht="14.45" x14ac:dyDescent="0.35">
      <c r="A1828" s="259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ht="14.45" x14ac:dyDescent="0.35">
      <c r="A1829" s="259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ht="14.45" x14ac:dyDescent="0.35">
      <c r="A1830" s="259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ht="14.45" x14ac:dyDescent="0.35">
      <c r="A1831" s="259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ht="14.45" x14ac:dyDescent="0.35">
      <c r="A1832" s="259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ht="14.45" x14ac:dyDescent="0.35">
      <c r="A1833" s="259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ht="14.45" x14ac:dyDescent="0.35">
      <c r="A1834" s="259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ht="14.45" x14ac:dyDescent="0.35">
      <c r="A1835" s="259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ht="14.45" x14ac:dyDescent="0.35">
      <c r="A1836" s="259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ht="14.45" x14ac:dyDescent="0.35">
      <c r="A1837" s="259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ht="14.45" x14ac:dyDescent="0.35">
      <c r="A1838" s="259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ht="14.45" x14ac:dyDescent="0.35">
      <c r="A1839" s="259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ht="14.45" x14ac:dyDescent="0.35">
      <c r="A1840" s="259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ht="14.45" x14ac:dyDescent="0.35">
      <c r="A1841" s="270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ht="14.45" x14ac:dyDescent="0.35">
      <c r="A1842" s="269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ht="14.45" x14ac:dyDescent="0.35">
      <c r="A1844" s="259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ht="14.45" x14ac:dyDescent="0.35">
      <c r="A1845" s="259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ht="14.45" x14ac:dyDescent="0.35">
      <c r="A1846" s="259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ht="14.45" x14ac:dyDescent="0.35">
      <c r="A1847" s="259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ht="14.45" x14ac:dyDescent="0.35">
      <c r="A1848" s="259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ht="14.45" x14ac:dyDescent="0.35">
      <c r="A1849" s="259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ht="14.45" x14ac:dyDescent="0.35">
      <c r="A1850" s="259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ht="14.45" x14ac:dyDescent="0.35">
      <c r="A1851" s="259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ht="14.45" x14ac:dyDescent="0.35">
      <c r="A1852" s="259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ht="14.45" x14ac:dyDescent="0.35">
      <c r="A1853" s="259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ht="14.45" x14ac:dyDescent="0.35">
      <c r="A1854" s="259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ht="14.45" x14ac:dyDescent="0.35">
      <c r="A1855" s="259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ht="14.45" x14ac:dyDescent="0.35">
      <c r="A1856" s="259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ht="14.45" x14ac:dyDescent="0.35">
      <c r="A1857" s="259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ht="14.45" x14ac:dyDescent="0.35">
      <c r="A1858" s="259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ht="14.45" x14ac:dyDescent="0.35">
      <c r="A1859" s="259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ht="14.45" x14ac:dyDescent="0.35">
      <c r="A1860" s="259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ht="14.45" x14ac:dyDescent="0.35">
      <c r="A1861" s="259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ht="14.45" x14ac:dyDescent="0.35">
      <c r="A1862" s="259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ht="14.45" x14ac:dyDescent="0.35">
      <c r="A1863" s="259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ht="14.45" x14ac:dyDescent="0.35">
      <c r="A1864" s="259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ht="14.45" x14ac:dyDescent="0.35">
      <c r="A1865" s="270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ht="14.45" x14ac:dyDescent="0.35">
      <c r="A1866" s="269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5">
      <c r="A1869" s="236">
        <v>2014</v>
      </c>
    </row>
    <row r="1870" spans="1:8" ht="14.45" x14ac:dyDescent="0.35">
      <c r="A1870" s="259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ht="14.45" x14ac:dyDescent="0.35">
      <c r="A1871" s="259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ht="14.45" x14ac:dyDescent="0.35">
      <c r="A1872" s="259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ht="14.45" x14ac:dyDescent="0.35">
      <c r="A1873" s="259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ht="14.45" x14ac:dyDescent="0.35">
      <c r="A1874" s="259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ht="14.45" x14ac:dyDescent="0.35">
      <c r="A1875" s="259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ht="14.45" x14ac:dyDescent="0.35">
      <c r="A1876" s="259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ht="14.45" x14ac:dyDescent="0.35">
      <c r="A1877" s="259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ht="14.45" x14ac:dyDescent="0.35">
      <c r="A1878" s="259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ht="14.45" x14ac:dyDescent="0.35">
      <c r="A1879" s="259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ht="14.45" x14ac:dyDescent="0.35">
      <c r="A1880" s="259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ht="14.45" x14ac:dyDescent="0.35">
      <c r="A1881" s="259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ht="14.45" x14ac:dyDescent="0.35">
      <c r="A1882" s="259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ht="14.45" x14ac:dyDescent="0.35">
      <c r="A1883" s="259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ht="14.45" x14ac:dyDescent="0.35">
      <c r="A1884" s="259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ht="14.45" x14ac:dyDescent="0.35">
      <c r="A1885" s="259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ht="14.45" x14ac:dyDescent="0.35">
      <c r="A1886" s="259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ht="14.45" x14ac:dyDescent="0.35">
      <c r="A1887" s="259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ht="14.45" x14ac:dyDescent="0.35">
      <c r="A1888" s="259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ht="14.45" x14ac:dyDescent="0.35">
      <c r="A1889" s="259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ht="14.45" x14ac:dyDescent="0.35">
      <c r="A1890" s="259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ht="14.45" x14ac:dyDescent="0.35">
      <c r="A1891" s="270" t="s">
        <v>929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ht="14.45" x14ac:dyDescent="0.35">
      <c r="A1892" s="269" t="s">
        <v>930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ht="14.45" x14ac:dyDescent="0.35">
      <c r="A1894" s="259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ht="14.45" x14ac:dyDescent="0.35">
      <c r="A1895" s="259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ht="14.45" x14ac:dyDescent="0.35">
      <c r="A1896" s="259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ht="14.45" x14ac:dyDescent="0.35">
      <c r="A1897" s="259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ht="14.45" x14ac:dyDescent="0.35">
      <c r="A1898" s="259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ht="14.45" x14ac:dyDescent="0.35">
      <c r="A1899" s="259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ht="14.45" x14ac:dyDescent="0.35">
      <c r="A1900" s="259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ht="14.45" x14ac:dyDescent="0.35">
      <c r="A1901" s="259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ht="14.45" x14ac:dyDescent="0.35">
      <c r="A1902" s="259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ht="14.45" x14ac:dyDescent="0.35">
      <c r="A1903" s="259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ht="14.45" x14ac:dyDescent="0.35">
      <c r="A1904" s="259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ht="14.45" x14ac:dyDescent="0.35">
      <c r="A1905" s="259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ht="14.45" x14ac:dyDescent="0.35">
      <c r="A1906" s="259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ht="14.45" x14ac:dyDescent="0.35">
      <c r="A1907" s="259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ht="14.45" x14ac:dyDescent="0.35">
      <c r="A1908" s="259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ht="14.45" x14ac:dyDescent="0.35">
      <c r="A1909" s="259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ht="14.45" x14ac:dyDescent="0.35">
      <c r="A1910" s="259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ht="14.45" x14ac:dyDescent="0.35">
      <c r="A1911" s="259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ht="14.45" x14ac:dyDescent="0.35">
      <c r="A1912" s="259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ht="14.45" x14ac:dyDescent="0.35">
      <c r="A1913" s="259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ht="14.45" x14ac:dyDescent="0.35">
      <c r="A1914" s="259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ht="14.45" x14ac:dyDescent="0.35">
      <c r="A1915" s="270" t="s">
        <v>931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ht="14.45" x14ac:dyDescent="0.35">
      <c r="A1916" s="269" t="s">
        <v>932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ht="14.45" x14ac:dyDescent="0.35">
      <c r="A1918" s="259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ht="14.45" x14ac:dyDescent="0.35">
      <c r="A1919" s="259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ht="14.45" x14ac:dyDescent="0.35">
      <c r="A1920" s="259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ht="14.45" x14ac:dyDescent="0.35">
      <c r="A1921" s="259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ht="14.45" x14ac:dyDescent="0.35">
      <c r="A1922" s="259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ht="14.45" x14ac:dyDescent="0.35">
      <c r="A1923" s="259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ht="14.45" x14ac:dyDescent="0.35">
      <c r="A1924" s="259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ht="14.45" x14ac:dyDescent="0.35">
      <c r="A1925" s="259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ht="14.45" x14ac:dyDescent="0.35">
      <c r="A1926" s="259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ht="14.45" x14ac:dyDescent="0.35">
      <c r="A1927" s="259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ht="14.45" x14ac:dyDescent="0.35">
      <c r="A1928" s="259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ht="14.45" x14ac:dyDescent="0.35">
      <c r="A1929" s="259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ht="14.45" x14ac:dyDescent="0.35">
      <c r="A1930" s="259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ht="14.45" x14ac:dyDescent="0.35">
      <c r="A1931" s="259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ht="14.45" x14ac:dyDescent="0.35">
      <c r="A1932" s="259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ht="14.45" x14ac:dyDescent="0.35">
      <c r="A1933" s="259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ht="14.45" x14ac:dyDescent="0.35">
      <c r="A1934" s="259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ht="14.45" x14ac:dyDescent="0.35">
      <c r="A1935" s="259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ht="14.45" x14ac:dyDescent="0.35">
      <c r="A1936" s="259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ht="14.45" x14ac:dyDescent="0.35">
      <c r="A1937" s="259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ht="14.45" x14ac:dyDescent="0.35">
      <c r="A1938" s="259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ht="14.45" x14ac:dyDescent="0.35">
      <c r="A1939" s="259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ht="14.45" x14ac:dyDescent="0.35">
      <c r="A1940" s="270" t="s">
        <v>933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ht="14.45" x14ac:dyDescent="0.35">
      <c r="A1941" s="269" t="s">
        <v>934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ht="14.45" x14ac:dyDescent="0.35">
      <c r="A1943" s="259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ht="14.45" x14ac:dyDescent="0.35">
      <c r="A1944" s="259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ht="14.45" x14ac:dyDescent="0.35">
      <c r="A1945" s="259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ht="14.45" x14ac:dyDescent="0.35">
      <c r="A1946" s="259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ht="14.45" x14ac:dyDescent="0.35">
      <c r="A1947" s="259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ht="14.45" x14ac:dyDescent="0.35">
      <c r="A1948" s="259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ht="14.45" x14ac:dyDescent="0.35">
      <c r="A1949" s="259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ht="14.45" x14ac:dyDescent="0.35">
      <c r="A1950" s="259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ht="14.45" x14ac:dyDescent="0.35">
      <c r="A1951" s="259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ht="14.45" x14ac:dyDescent="0.35">
      <c r="A1952" s="259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ht="14.45" x14ac:dyDescent="0.35">
      <c r="A1953" s="259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ht="14.45" x14ac:dyDescent="0.35">
      <c r="A1954" s="259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ht="14.45" x14ac:dyDescent="0.35">
      <c r="A1955" s="259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ht="14.45" x14ac:dyDescent="0.35">
      <c r="A1956" s="259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ht="14.45" x14ac:dyDescent="0.35">
      <c r="A1957" s="259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ht="14.45" x14ac:dyDescent="0.35">
      <c r="A1958" s="259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ht="14.45" x14ac:dyDescent="0.35">
      <c r="A1959" s="259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ht="14.45" x14ac:dyDescent="0.35">
      <c r="A1960" s="259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ht="14.45" x14ac:dyDescent="0.35">
      <c r="A1961" s="259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ht="14.45" x14ac:dyDescent="0.35">
      <c r="A1962" s="259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ht="14.45" x14ac:dyDescent="0.35">
      <c r="A1963" s="259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ht="14.45" x14ac:dyDescent="0.35">
      <c r="A1964" s="270" t="s">
        <v>936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ht="14.45" x14ac:dyDescent="0.35">
      <c r="A1965" s="269" t="s">
        <v>935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5">
      <c r="A1967" s="236">
        <v>2014</v>
      </c>
    </row>
    <row r="1968" spans="1:8" ht="14.45" x14ac:dyDescent="0.35">
      <c r="A1968" s="259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ht="14.45" x14ac:dyDescent="0.35">
      <c r="A1969" s="259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ht="14.45" x14ac:dyDescent="0.35">
      <c r="A1970" s="259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ht="14.45" x14ac:dyDescent="0.35">
      <c r="A1971" s="259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ht="14.45" x14ac:dyDescent="0.35">
      <c r="A1972" s="259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ht="14.45" x14ac:dyDescent="0.35">
      <c r="A1973" s="259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ht="14.45" x14ac:dyDescent="0.35">
      <c r="A1974" s="259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ht="14.45" x14ac:dyDescent="0.35">
      <c r="A1975" s="259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ht="14.45" x14ac:dyDescent="0.35">
      <c r="A1976" s="259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ht="14.45" x14ac:dyDescent="0.35">
      <c r="A1977" s="259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ht="14.45" x14ac:dyDescent="0.35">
      <c r="A1978" s="259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ht="14.45" x14ac:dyDescent="0.35">
      <c r="A1979" s="259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ht="14.45" x14ac:dyDescent="0.35">
      <c r="A1980" s="259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ht="14.45" x14ac:dyDescent="0.35">
      <c r="A1981" s="259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ht="14.45" x14ac:dyDescent="0.35">
      <c r="A1982" s="259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ht="14.45" x14ac:dyDescent="0.35">
      <c r="A1983" s="259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ht="14.45" x14ac:dyDescent="0.35">
      <c r="A1984" s="259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ht="14.45" x14ac:dyDescent="0.35">
      <c r="A1985" s="259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ht="14.45" x14ac:dyDescent="0.35">
      <c r="A1986" s="259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ht="14.45" x14ac:dyDescent="0.35">
      <c r="A1987" s="259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ht="14.45" x14ac:dyDescent="0.35">
      <c r="A1988" s="259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ht="14.45" x14ac:dyDescent="0.35">
      <c r="A1989" s="270" t="s">
        <v>937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ht="14.45" x14ac:dyDescent="0.35">
      <c r="A1990" s="269" t="s">
        <v>938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ht="14.45" x14ac:dyDescent="0.35">
      <c r="A1992" s="259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ht="14.45" x14ac:dyDescent="0.35">
      <c r="A1993" s="259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ht="14.45" x14ac:dyDescent="0.35">
      <c r="A1994" s="259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ht="14.45" x14ac:dyDescent="0.35">
      <c r="A1995" s="259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ht="14.45" x14ac:dyDescent="0.35">
      <c r="A1996" s="259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ht="14.45" x14ac:dyDescent="0.35">
      <c r="A1997" s="259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ht="14.45" x14ac:dyDescent="0.35">
      <c r="A1998" s="259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ht="14.45" x14ac:dyDescent="0.35">
      <c r="A1999" s="259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ht="14.45" x14ac:dyDescent="0.35">
      <c r="A2000" s="259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ht="14.45" x14ac:dyDescent="0.35">
      <c r="A2001" s="259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ht="14.45" x14ac:dyDescent="0.35">
      <c r="A2002" s="259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ht="14.45" x14ac:dyDescent="0.35">
      <c r="A2003" s="259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ht="14.45" x14ac:dyDescent="0.35">
      <c r="A2004" s="259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ht="14.45" x14ac:dyDescent="0.35">
      <c r="A2005" s="259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ht="14.45" x14ac:dyDescent="0.35">
      <c r="A2006" s="259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ht="14.45" x14ac:dyDescent="0.35">
      <c r="A2007" s="259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ht="14.45" x14ac:dyDescent="0.35">
      <c r="A2008" s="259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ht="14.45" x14ac:dyDescent="0.35">
      <c r="A2009" s="259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ht="14.45" x14ac:dyDescent="0.35">
      <c r="A2010" s="259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ht="14.45" x14ac:dyDescent="0.35">
      <c r="A2011" s="259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ht="14.45" x14ac:dyDescent="0.35">
      <c r="A2012" s="259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ht="14.45" x14ac:dyDescent="0.35">
      <c r="A2013" s="259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ht="14.45" x14ac:dyDescent="0.35">
      <c r="A2014" s="259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ht="14.45" x14ac:dyDescent="0.35">
      <c r="A2015" s="270" t="s">
        <v>939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ht="14.45" x14ac:dyDescent="0.35">
      <c r="A2016" s="269" t="s">
        <v>940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ht="14.45" x14ac:dyDescent="0.35">
      <c r="A2018" s="259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ht="14.45" x14ac:dyDescent="0.35">
      <c r="A2019" s="259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ht="14.45" x14ac:dyDescent="0.35">
      <c r="A2020" s="259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ht="14.45" x14ac:dyDescent="0.35">
      <c r="A2021" s="259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ht="14.45" x14ac:dyDescent="0.35">
      <c r="A2022" s="259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ht="14.45" x14ac:dyDescent="0.35">
      <c r="A2023" s="259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ht="14.45" x14ac:dyDescent="0.35">
      <c r="A2024" s="259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ht="14.45" x14ac:dyDescent="0.35">
      <c r="A2025" s="259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ht="14.45" x14ac:dyDescent="0.35">
      <c r="A2026" s="259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ht="14.45" x14ac:dyDescent="0.35">
      <c r="A2027" s="259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ht="14.45" x14ac:dyDescent="0.35">
      <c r="A2028" s="259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ht="14.45" x14ac:dyDescent="0.35">
      <c r="A2029" s="259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ht="14.45" x14ac:dyDescent="0.35">
      <c r="A2030" s="259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ht="14.45" x14ac:dyDescent="0.35">
      <c r="A2031" s="259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ht="14.45" x14ac:dyDescent="0.35">
      <c r="A2032" s="259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ht="14.45" x14ac:dyDescent="0.35">
      <c r="A2033" s="259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ht="14.45" x14ac:dyDescent="0.35">
      <c r="A2034" s="259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ht="14.45" x14ac:dyDescent="0.35">
      <c r="A2035" s="259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ht="14.45" x14ac:dyDescent="0.35">
      <c r="A2036" s="259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ht="14.45" x14ac:dyDescent="0.35">
      <c r="A2037" s="270" t="s">
        <v>941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ht="14.45" x14ac:dyDescent="0.35">
      <c r="A2038" s="269" t="s">
        <v>942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ht="14.45" x14ac:dyDescent="0.35">
      <c r="A2040" s="259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ht="14.45" x14ac:dyDescent="0.35">
      <c r="A2041" s="259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ht="14.45" x14ac:dyDescent="0.35">
      <c r="A2042" s="259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ht="14.45" x14ac:dyDescent="0.35">
      <c r="A2043" s="259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ht="14.45" x14ac:dyDescent="0.35">
      <c r="A2044" s="259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ht="14.45" x14ac:dyDescent="0.35">
      <c r="A2045" s="259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ht="14.45" x14ac:dyDescent="0.35">
      <c r="A2046" s="259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ht="14.45" x14ac:dyDescent="0.35">
      <c r="A2047" s="259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ht="14.45" x14ac:dyDescent="0.35">
      <c r="A2048" s="259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ht="14.45" x14ac:dyDescent="0.35">
      <c r="A2049" s="259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ht="14.45" x14ac:dyDescent="0.35">
      <c r="A2050" s="259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ht="14.45" x14ac:dyDescent="0.35">
      <c r="A2051" s="259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ht="14.45" x14ac:dyDescent="0.35">
      <c r="A2052" s="259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ht="14.45" x14ac:dyDescent="0.35">
      <c r="A2053" s="259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ht="14.45" x14ac:dyDescent="0.35">
      <c r="A2054" s="259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ht="14.45" x14ac:dyDescent="0.35">
      <c r="A2055" s="259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ht="14.45" x14ac:dyDescent="0.35">
      <c r="A2056" s="259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ht="14.45" x14ac:dyDescent="0.35">
      <c r="A2057" s="259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ht="14.45" x14ac:dyDescent="0.35">
      <c r="A2058" s="259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ht="14.45" x14ac:dyDescent="0.35">
      <c r="A2059" s="259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ht="14.45" x14ac:dyDescent="0.35">
      <c r="A2060" s="259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ht="14.45" x14ac:dyDescent="0.35">
      <c r="A2061" s="259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ht="14.45" x14ac:dyDescent="0.35">
      <c r="A2062" s="270" t="s">
        <v>943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ht="14.45" x14ac:dyDescent="0.35">
      <c r="A2063" s="269" t="s">
        <v>944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5">
      <c r="A2065" s="236">
        <v>2015</v>
      </c>
    </row>
    <row r="2066" spans="1:8" ht="14.45" x14ac:dyDescent="0.35">
      <c r="A2066" s="259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ht="14.45" x14ac:dyDescent="0.35">
      <c r="A2067" s="259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ht="14.45" x14ac:dyDescent="0.35">
      <c r="A2068" s="259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ht="14.45" x14ac:dyDescent="0.35">
      <c r="A2069" s="259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ht="14.45" x14ac:dyDescent="0.35">
      <c r="A2070" s="259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ht="14.45" x14ac:dyDescent="0.35">
      <c r="A2071" s="259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ht="14.45" x14ac:dyDescent="0.35">
      <c r="A2072" s="259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ht="14.45" x14ac:dyDescent="0.35">
      <c r="A2073" s="259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ht="14.45" x14ac:dyDescent="0.35">
      <c r="A2074" s="259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ht="14.45" x14ac:dyDescent="0.35">
      <c r="A2075" s="259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ht="14.45" x14ac:dyDescent="0.35">
      <c r="A2076" s="259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ht="14.45" x14ac:dyDescent="0.35">
      <c r="A2077" s="259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ht="14.45" x14ac:dyDescent="0.35">
      <c r="A2078" s="259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ht="14.45" x14ac:dyDescent="0.35">
      <c r="A2079" s="259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ht="14.45" x14ac:dyDescent="0.35">
      <c r="A2080" s="259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ht="14.45" x14ac:dyDescent="0.35">
      <c r="A2081" s="259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ht="14.45" x14ac:dyDescent="0.35">
      <c r="A2082" s="259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ht="14.45" x14ac:dyDescent="0.35">
      <c r="A2083" s="259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ht="14.45" x14ac:dyDescent="0.35">
      <c r="A2084" s="259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ht="14.45" x14ac:dyDescent="0.35">
      <c r="A2085" s="259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ht="14.45" x14ac:dyDescent="0.35">
      <c r="A2086" s="270" t="s">
        <v>953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ht="14.45" x14ac:dyDescent="0.35">
      <c r="A2087" s="269" t="s">
        <v>954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ht="14.45" x14ac:dyDescent="0.35">
      <c r="A2089" s="259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ht="14.45" x14ac:dyDescent="0.35">
      <c r="A2090" s="259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ht="14.45" x14ac:dyDescent="0.35">
      <c r="A2091" s="259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ht="14.45" x14ac:dyDescent="0.35">
      <c r="A2092" s="259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ht="14.45" x14ac:dyDescent="0.35">
      <c r="A2093" s="259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ht="14.45" x14ac:dyDescent="0.35">
      <c r="A2094" s="259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ht="14.45" x14ac:dyDescent="0.35">
      <c r="A2095" s="259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ht="14.45" x14ac:dyDescent="0.35">
      <c r="A2096" s="259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ht="14.45" x14ac:dyDescent="0.35">
      <c r="A2097" s="259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ht="14.45" x14ac:dyDescent="0.35">
      <c r="A2098" s="259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ht="14.45" x14ac:dyDescent="0.35">
      <c r="A2099" s="259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ht="14.45" x14ac:dyDescent="0.35">
      <c r="A2100" s="259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ht="14.45" x14ac:dyDescent="0.35">
      <c r="A2101" s="259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ht="14.45" x14ac:dyDescent="0.35">
      <c r="A2102" s="259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ht="14.45" x14ac:dyDescent="0.35">
      <c r="A2103" s="259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ht="14.45" x14ac:dyDescent="0.35">
      <c r="A2104" s="259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ht="14.45" x14ac:dyDescent="0.35">
      <c r="A2105" s="259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ht="14.45" x14ac:dyDescent="0.35">
      <c r="A2106" s="259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ht="14.45" x14ac:dyDescent="0.35">
      <c r="A2107" s="259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ht="14.45" x14ac:dyDescent="0.35">
      <c r="A2108" s="270" t="s">
        <v>957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ht="14.45" x14ac:dyDescent="0.35">
      <c r="A2109" s="269" t="s">
        <v>958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ht="14.45" x14ac:dyDescent="0.35">
      <c r="A2111" s="259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ht="14.45" x14ac:dyDescent="0.35">
      <c r="A2112" s="259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ht="14.45" x14ac:dyDescent="0.35">
      <c r="A2113" s="259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ht="14.45" x14ac:dyDescent="0.35">
      <c r="A2114" s="259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ht="14.45" x14ac:dyDescent="0.35">
      <c r="A2115" s="259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ht="14.45" x14ac:dyDescent="0.35">
      <c r="A2116" s="259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ht="14.45" x14ac:dyDescent="0.35">
      <c r="A2117" s="259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ht="14.45" x14ac:dyDescent="0.35">
      <c r="A2118" s="259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ht="14.45" x14ac:dyDescent="0.35">
      <c r="A2119" s="259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ht="14.45" x14ac:dyDescent="0.35">
      <c r="A2120" s="259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ht="14.45" x14ac:dyDescent="0.35">
      <c r="A2121" s="259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ht="14.45" x14ac:dyDescent="0.35">
      <c r="A2122" s="259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ht="14.45" x14ac:dyDescent="0.35">
      <c r="A2123" s="259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ht="14.45" x14ac:dyDescent="0.35">
      <c r="A2124" s="259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ht="14.45" x14ac:dyDescent="0.35">
      <c r="A2125" s="259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ht="14.45" x14ac:dyDescent="0.35">
      <c r="A2126" s="259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ht="14.45" x14ac:dyDescent="0.35">
      <c r="A2127" s="259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ht="14.45" x14ac:dyDescent="0.35">
      <c r="A2128" s="259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ht="14.45" x14ac:dyDescent="0.35">
      <c r="A2129" s="259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ht="14.45" x14ac:dyDescent="0.35">
      <c r="A2130" s="259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ht="14.45" x14ac:dyDescent="0.35">
      <c r="A2131" s="259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ht="14.45" x14ac:dyDescent="0.35">
      <c r="A2132" s="259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ht="14.45" x14ac:dyDescent="0.35">
      <c r="A2133" s="272" t="s">
        <v>961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6" customFormat="1" ht="14.45" x14ac:dyDescent="0.35">
      <c r="A2134" s="273" t="s">
        <v>960</v>
      </c>
      <c r="B2134" s="225">
        <f>B2133/22</f>
        <v>6466627.0454545459</v>
      </c>
      <c r="C2134" s="225">
        <f t="shared" ref="C2134:H2134" si="166">C2133/22</f>
        <v>2832830.2727272729</v>
      </c>
      <c r="D2134" s="225">
        <f t="shared" si="166"/>
        <v>1086931.6363636365</v>
      </c>
      <c r="E2134" s="225">
        <f t="shared" si="166"/>
        <v>1095786.7727272727</v>
      </c>
      <c r="F2134" s="225">
        <f t="shared" si="166"/>
        <v>1859344.2727272727</v>
      </c>
      <c r="G2134" s="225">
        <f t="shared" si="166"/>
        <v>364890.13636363635</v>
      </c>
      <c r="H2134" s="225">
        <f t="shared" si="166"/>
        <v>13706410.136363637</v>
      </c>
    </row>
    <row r="2136" spans="1:8" ht="14.45" x14ac:dyDescent="0.35">
      <c r="A2136" s="259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ht="14.45" x14ac:dyDescent="0.35">
      <c r="A2137" s="259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ht="14.45" x14ac:dyDescent="0.35">
      <c r="A2138" s="259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ht="14.45" x14ac:dyDescent="0.35">
      <c r="A2139" s="259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ht="14.45" x14ac:dyDescent="0.35">
      <c r="A2140" s="259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ht="14.45" x14ac:dyDescent="0.35">
      <c r="A2141" s="259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ht="14.45" x14ac:dyDescent="0.35">
      <c r="A2142" s="259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ht="14.45" x14ac:dyDescent="0.35">
      <c r="A2143" s="259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ht="14.45" x14ac:dyDescent="0.35">
      <c r="A2144" s="259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ht="14.45" x14ac:dyDescent="0.35">
      <c r="A2145" s="259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ht="14.45" x14ac:dyDescent="0.35">
      <c r="A2146" s="259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ht="14.45" x14ac:dyDescent="0.35">
      <c r="A2147" s="259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ht="14.45" x14ac:dyDescent="0.35">
      <c r="A2148" s="259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ht="14.45" x14ac:dyDescent="0.35">
      <c r="A2149" s="259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ht="14.45" x14ac:dyDescent="0.35">
      <c r="A2150" s="259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ht="14.45" x14ac:dyDescent="0.35">
      <c r="A2151" s="259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ht="14.45" x14ac:dyDescent="0.35">
      <c r="A2152" s="259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ht="14.45" x14ac:dyDescent="0.35">
      <c r="A2153" s="259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ht="14.45" x14ac:dyDescent="0.35">
      <c r="A2154" s="259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ht="14.45" x14ac:dyDescent="0.35">
      <c r="A2155" s="259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ht="14.45" x14ac:dyDescent="0.35">
      <c r="A2156" s="259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ht="14.45" x14ac:dyDescent="0.35">
      <c r="A2157" s="259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ht="14.45" x14ac:dyDescent="0.35">
      <c r="A2158" s="272" t="s">
        <v>962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ht="14.45" x14ac:dyDescent="0.35">
      <c r="A2159" s="273" t="s">
        <v>963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5">
      <c r="A2161" s="236">
        <v>2015</v>
      </c>
    </row>
    <row r="2163" spans="1:8" ht="14.45" x14ac:dyDescent="0.35">
      <c r="A2163" s="259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ht="14.45" x14ac:dyDescent="0.35">
      <c r="A2164" s="259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ht="14.45" x14ac:dyDescent="0.35">
      <c r="A2165" s="259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ht="14.45" x14ac:dyDescent="0.35">
      <c r="A2166" s="259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ht="14.45" x14ac:dyDescent="0.35">
      <c r="A2167" s="259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ht="14.45" x14ac:dyDescent="0.35">
      <c r="A2168" s="259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ht="14.45" x14ac:dyDescent="0.35">
      <c r="A2169" s="259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ht="14.45" x14ac:dyDescent="0.35">
      <c r="A2170" s="259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ht="14.45" x14ac:dyDescent="0.35">
      <c r="A2171" s="259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ht="14.45" x14ac:dyDescent="0.35">
      <c r="A2172" s="259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ht="14.45" x14ac:dyDescent="0.35">
      <c r="A2173" s="259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ht="14.45" x14ac:dyDescent="0.35">
      <c r="A2174" s="259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ht="14.45" x14ac:dyDescent="0.35">
      <c r="A2175" s="259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ht="14.45" x14ac:dyDescent="0.35">
      <c r="A2176" s="259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ht="14.45" x14ac:dyDescent="0.35">
      <c r="A2177" s="259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ht="14.45" x14ac:dyDescent="0.35">
      <c r="A2178" s="259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ht="14.45" x14ac:dyDescent="0.35">
      <c r="A2179" s="259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ht="14.45" x14ac:dyDescent="0.35">
      <c r="A2180" s="259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ht="14.45" x14ac:dyDescent="0.35">
      <c r="A2181" s="259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ht="14.45" x14ac:dyDescent="0.35">
      <c r="A2182" s="259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ht="14.45" x14ac:dyDescent="0.35">
      <c r="A2183" s="272" t="s">
        <v>964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ht="14.45" x14ac:dyDescent="0.35">
      <c r="A2184" s="273" t="s">
        <v>965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ht="14.45" x14ac:dyDescent="0.35">
      <c r="A2186" s="259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ht="14.45" x14ac:dyDescent="0.35">
      <c r="A2187" s="259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ht="14.45" x14ac:dyDescent="0.35">
      <c r="A2188" s="259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ht="14.45" x14ac:dyDescent="0.35">
      <c r="A2189" s="259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ht="14.45" x14ac:dyDescent="0.35">
      <c r="A2190" s="259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ht="14.45" x14ac:dyDescent="0.35">
      <c r="A2191" s="259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ht="14.45" x14ac:dyDescent="0.35">
      <c r="A2192" s="259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ht="14.45" x14ac:dyDescent="0.35">
      <c r="A2193" s="259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ht="14.45" x14ac:dyDescent="0.35">
      <c r="A2194" s="259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ht="14.45" x14ac:dyDescent="0.35">
      <c r="A2195" s="259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ht="14.45" x14ac:dyDescent="0.35">
      <c r="A2196" s="259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ht="14.45" x14ac:dyDescent="0.35">
      <c r="A2197" s="259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ht="14.45" x14ac:dyDescent="0.35">
      <c r="A2198" s="259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ht="14.45" x14ac:dyDescent="0.35">
      <c r="A2199" s="259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ht="14.45" x14ac:dyDescent="0.35">
      <c r="A2200" s="259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ht="14.45" x14ac:dyDescent="0.35">
      <c r="A2201" s="259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ht="14.45" x14ac:dyDescent="0.35">
      <c r="A2202" s="259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ht="14.45" x14ac:dyDescent="0.35">
      <c r="A2203" s="259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ht="14.45" x14ac:dyDescent="0.35">
      <c r="A2204" s="259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ht="14.45" x14ac:dyDescent="0.35">
      <c r="A2205" s="259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ht="14.45" x14ac:dyDescent="0.35">
      <c r="A2206" s="259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ht="14.45" x14ac:dyDescent="0.35">
      <c r="A2207" s="259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ht="14.45" x14ac:dyDescent="0.35">
      <c r="A2208" s="272" t="s">
        <v>966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ht="14.45" x14ac:dyDescent="0.35">
      <c r="A2209" s="273" t="s">
        <v>967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ht="14.45" x14ac:dyDescent="0.35">
      <c r="A2211" s="259" t="s">
        <v>594</v>
      </c>
      <c r="B2211" s="249">
        <v>6220685</v>
      </c>
      <c r="C2211" s="245">
        <v>2554451</v>
      </c>
      <c r="D2211" s="246">
        <v>735799</v>
      </c>
      <c r="E2211" s="247">
        <v>2160814</v>
      </c>
      <c r="F2211" s="248">
        <v>1781979</v>
      </c>
      <c r="G2211" s="249">
        <v>250790</v>
      </c>
      <c r="H2211" s="249">
        <v>13704518</v>
      </c>
    </row>
    <row r="2212" spans="1:8" ht="14.45" x14ac:dyDescent="0.35">
      <c r="A2212" s="259" t="s">
        <v>595</v>
      </c>
      <c r="B2212" s="249">
        <v>7541262</v>
      </c>
      <c r="C2212" s="245">
        <v>2494400</v>
      </c>
      <c r="D2212" s="246">
        <v>737159</v>
      </c>
      <c r="E2212" s="247">
        <v>1501666</v>
      </c>
      <c r="F2212" s="248">
        <v>1658197</v>
      </c>
      <c r="G2212" s="249">
        <v>289854</v>
      </c>
      <c r="H2212" s="249">
        <v>14222538</v>
      </c>
    </row>
    <row r="2213" spans="1:8" ht="14.45" x14ac:dyDescent="0.35">
      <c r="A2213" s="259" t="s">
        <v>596</v>
      </c>
      <c r="B2213" s="249">
        <v>7143754</v>
      </c>
      <c r="C2213" s="245">
        <v>3374397</v>
      </c>
      <c r="D2213" s="246">
        <v>988508</v>
      </c>
      <c r="E2213" s="247">
        <v>1332370</v>
      </c>
      <c r="F2213" s="248">
        <v>2340304</v>
      </c>
      <c r="G2213" s="249">
        <v>360485</v>
      </c>
      <c r="H2213" s="249">
        <v>15539818</v>
      </c>
    </row>
    <row r="2214" spans="1:8" ht="14.45" x14ac:dyDescent="0.35">
      <c r="A2214" s="259" t="s">
        <v>597</v>
      </c>
      <c r="B2214" s="249">
        <v>8493892</v>
      </c>
      <c r="C2214" s="245">
        <v>4168445</v>
      </c>
      <c r="D2214" s="246">
        <v>916357</v>
      </c>
      <c r="E2214" s="247">
        <v>1796925</v>
      </c>
      <c r="F2214" s="248">
        <v>2354265</v>
      </c>
      <c r="G2214" s="249">
        <v>539270</v>
      </c>
      <c r="H2214" s="249">
        <v>18269154</v>
      </c>
    </row>
    <row r="2215" spans="1:8" ht="14.45" x14ac:dyDescent="0.35">
      <c r="A2215" s="259" t="s">
        <v>598</v>
      </c>
      <c r="B2215" s="249">
        <v>7292591</v>
      </c>
      <c r="C2215" s="245">
        <v>3853110</v>
      </c>
      <c r="D2215" s="246">
        <v>903089</v>
      </c>
      <c r="E2215" s="247">
        <v>1422027</v>
      </c>
      <c r="F2215" s="248">
        <v>2177369</v>
      </c>
      <c r="G2215" s="249">
        <v>449137</v>
      </c>
      <c r="H2215" s="249">
        <v>16097323</v>
      </c>
    </row>
    <row r="2216" spans="1:8" ht="14.45" x14ac:dyDescent="0.35">
      <c r="A2216" s="259" t="s">
        <v>599</v>
      </c>
      <c r="B2216" s="249">
        <v>6509026</v>
      </c>
      <c r="C2216" s="245">
        <v>3161550</v>
      </c>
      <c r="D2216" s="246">
        <v>685101</v>
      </c>
      <c r="E2216" s="247">
        <v>1626825</v>
      </c>
      <c r="F2216" s="248">
        <v>1972754</v>
      </c>
      <c r="G2216" s="249">
        <v>336052</v>
      </c>
      <c r="H2216" s="249">
        <v>14291308</v>
      </c>
    </row>
    <row r="2217" spans="1:8" ht="14.45" x14ac:dyDescent="0.35">
      <c r="A2217" s="259" t="s">
        <v>844</v>
      </c>
      <c r="B2217" s="249">
        <v>7545411</v>
      </c>
      <c r="C2217" s="245">
        <v>2775417</v>
      </c>
      <c r="D2217" s="246">
        <v>893296</v>
      </c>
      <c r="E2217" s="247">
        <v>1734466</v>
      </c>
      <c r="F2217" s="248">
        <v>1743388</v>
      </c>
      <c r="G2217" s="249">
        <v>261568</v>
      </c>
      <c r="H2217" s="249">
        <v>14953546</v>
      </c>
    </row>
    <row r="2218" spans="1:8" ht="14.45" x14ac:dyDescent="0.35">
      <c r="A2218" s="259" t="s">
        <v>601</v>
      </c>
      <c r="B2218" s="249">
        <v>5486957</v>
      </c>
      <c r="C2218" s="245">
        <v>2366183</v>
      </c>
      <c r="D2218" s="246">
        <v>772966</v>
      </c>
      <c r="E2218" s="247">
        <v>1204412</v>
      </c>
      <c r="F2218" s="248">
        <v>1915860</v>
      </c>
      <c r="G2218" s="249">
        <v>291011</v>
      </c>
      <c r="H2218" s="249">
        <v>12037389</v>
      </c>
    </row>
    <row r="2219" spans="1:8" ht="14.45" x14ac:dyDescent="0.35">
      <c r="A2219" s="259" t="s">
        <v>602</v>
      </c>
      <c r="B2219" s="249">
        <v>4885166</v>
      </c>
      <c r="C2219" s="245">
        <v>1847604</v>
      </c>
      <c r="D2219" s="246">
        <v>635454</v>
      </c>
      <c r="E2219" s="247">
        <v>1449952</v>
      </c>
      <c r="F2219" s="248">
        <v>2372494</v>
      </c>
      <c r="G2219" s="249">
        <v>276397</v>
      </c>
      <c r="H2219" s="249">
        <v>11467067</v>
      </c>
    </row>
    <row r="2220" spans="1:8" ht="14.45" x14ac:dyDescent="0.35">
      <c r="A2220" s="259" t="s">
        <v>603</v>
      </c>
      <c r="B2220" s="249">
        <v>5897284</v>
      </c>
      <c r="C2220" s="245">
        <v>2013044</v>
      </c>
      <c r="D2220" s="246">
        <v>786605</v>
      </c>
      <c r="E2220" s="247">
        <v>1519683</v>
      </c>
      <c r="F2220" s="248">
        <v>2060040</v>
      </c>
      <c r="G2220" s="249">
        <v>325364</v>
      </c>
      <c r="H2220" s="249">
        <v>12602020</v>
      </c>
    </row>
    <row r="2221" spans="1:8" ht="14.45" x14ac:dyDescent="0.35">
      <c r="A2221" s="259" t="s">
        <v>604</v>
      </c>
      <c r="B2221" s="249">
        <v>4731532</v>
      </c>
      <c r="C2221" s="245">
        <v>2166512</v>
      </c>
      <c r="D2221" s="246">
        <v>649163</v>
      </c>
      <c r="E2221" s="247">
        <v>1273852</v>
      </c>
      <c r="F2221" s="248">
        <v>1972838</v>
      </c>
      <c r="G2221" s="249">
        <v>294986</v>
      </c>
      <c r="H2221" s="249">
        <v>11088883</v>
      </c>
    </row>
    <row r="2222" spans="1:8" ht="14.45" x14ac:dyDescent="0.35">
      <c r="A2222" s="259" t="s">
        <v>845</v>
      </c>
      <c r="B2222" s="249">
        <v>4621222</v>
      </c>
      <c r="C2222" s="245">
        <v>1760072</v>
      </c>
      <c r="D2222" s="246">
        <v>513304</v>
      </c>
      <c r="E2222" s="247">
        <v>1111260</v>
      </c>
      <c r="F2222" s="248">
        <v>1487598</v>
      </c>
      <c r="G2222" s="249">
        <v>339844</v>
      </c>
      <c r="H2222" s="249">
        <v>9833300</v>
      </c>
    </row>
    <row r="2223" spans="1:8" ht="14.45" x14ac:dyDescent="0.35">
      <c r="A2223" s="259" t="s">
        <v>606</v>
      </c>
      <c r="B2223" s="249">
        <v>4594674</v>
      </c>
      <c r="C2223" s="245">
        <v>1594263</v>
      </c>
      <c r="D2223" s="246">
        <v>499786</v>
      </c>
      <c r="E2223" s="247">
        <v>1170925</v>
      </c>
      <c r="F2223" s="248">
        <v>1629355</v>
      </c>
      <c r="G2223" s="249">
        <v>530798</v>
      </c>
      <c r="H2223" s="249">
        <v>10019801</v>
      </c>
    </row>
    <row r="2224" spans="1:8" ht="14.45" x14ac:dyDescent="0.35">
      <c r="A2224" s="259" t="s">
        <v>607</v>
      </c>
      <c r="B2224" s="249">
        <v>4629961</v>
      </c>
      <c r="C2224" s="245">
        <v>1989409</v>
      </c>
      <c r="D2224" s="246">
        <v>648091</v>
      </c>
      <c r="E2224" s="247">
        <v>1146325</v>
      </c>
      <c r="F2224" s="248">
        <v>1443564</v>
      </c>
      <c r="G2224" s="249">
        <v>386466</v>
      </c>
      <c r="H2224" s="249">
        <v>10243816</v>
      </c>
    </row>
    <row r="2225" spans="1:9" ht="14.45" x14ac:dyDescent="0.35">
      <c r="A2225" s="259" t="s">
        <v>608</v>
      </c>
      <c r="B2225" s="249">
        <v>4590605</v>
      </c>
      <c r="C2225" s="245">
        <v>2010645</v>
      </c>
      <c r="D2225" s="246">
        <v>637186</v>
      </c>
      <c r="E2225" s="247">
        <v>1302638</v>
      </c>
      <c r="F2225" s="248">
        <v>1841730</v>
      </c>
      <c r="G2225" s="249">
        <v>398541</v>
      </c>
      <c r="H2225" s="249">
        <v>10781345</v>
      </c>
    </row>
    <row r="2226" spans="1:9" ht="14.45" x14ac:dyDescent="0.35">
      <c r="A2226" s="259" t="s">
        <v>609</v>
      </c>
      <c r="B2226" s="249">
        <v>5071607</v>
      </c>
      <c r="C2226" s="245">
        <v>2388217</v>
      </c>
      <c r="D2226" s="246">
        <v>717926</v>
      </c>
      <c r="E2226" s="247">
        <v>1271928</v>
      </c>
      <c r="F2226" s="248">
        <v>1834172</v>
      </c>
      <c r="G2226" s="249">
        <v>474490</v>
      </c>
      <c r="H2226" s="249">
        <v>11758340</v>
      </c>
    </row>
    <row r="2227" spans="1:9" ht="14.45" x14ac:dyDescent="0.35">
      <c r="A2227" s="259" t="s">
        <v>846</v>
      </c>
      <c r="B2227" s="249">
        <v>5147611</v>
      </c>
      <c r="C2227" s="245">
        <v>2890594</v>
      </c>
      <c r="D2227" s="246">
        <v>587564</v>
      </c>
      <c r="E2227" s="247">
        <v>1274635</v>
      </c>
      <c r="F2227" s="248">
        <v>1305615</v>
      </c>
      <c r="G2227" s="249">
        <v>535833</v>
      </c>
      <c r="H2227" s="249">
        <v>11741852</v>
      </c>
    </row>
    <row r="2228" spans="1:9" ht="14.45" x14ac:dyDescent="0.35">
      <c r="A2228" s="259" t="s">
        <v>611</v>
      </c>
      <c r="B2228" s="249">
        <v>4258887</v>
      </c>
      <c r="C2228" s="245">
        <v>2889242</v>
      </c>
      <c r="D2228" s="246">
        <v>723472</v>
      </c>
      <c r="E2228" s="247">
        <v>1883392</v>
      </c>
      <c r="F2228" s="248">
        <v>1438365</v>
      </c>
      <c r="G2228" s="249">
        <v>406903</v>
      </c>
      <c r="H2228" s="249">
        <v>11600261</v>
      </c>
    </row>
    <row r="2229" spans="1:9" ht="14.45" x14ac:dyDescent="0.35">
      <c r="A2229" s="259" t="s">
        <v>612</v>
      </c>
      <c r="B2229" s="249">
        <v>4523467</v>
      </c>
      <c r="C2229" s="245">
        <v>2652006</v>
      </c>
      <c r="D2229" s="246">
        <v>630355</v>
      </c>
      <c r="E2229" s="247">
        <v>1329433</v>
      </c>
      <c r="F2229" s="248">
        <v>1775406</v>
      </c>
      <c r="G2229" s="249">
        <v>442948</v>
      </c>
      <c r="H2229" s="249">
        <v>11353615</v>
      </c>
    </row>
    <row r="2230" spans="1:9" ht="14.45" x14ac:dyDescent="0.35">
      <c r="A2230" s="259" t="s">
        <v>613</v>
      </c>
      <c r="B2230" s="249">
        <v>5368359</v>
      </c>
      <c r="C2230" s="245">
        <v>2268460</v>
      </c>
      <c r="D2230" s="246">
        <v>671729</v>
      </c>
      <c r="E2230" s="247">
        <v>1256345</v>
      </c>
      <c r="F2230" s="248">
        <v>1842297</v>
      </c>
      <c r="G2230" s="249">
        <v>445666</v>
      </c>
      <c r="H2230" s="249">
        <v>11852856</v>
      </c>
    </row>
    <row r="2231" spans="1:9" ht="14.45" x14ac:dyDescent="0.35">
      <c r="A2231" s="259" t="s">
        <v>614</v>
      </c>
      <c r="B2231" s="249">
        <v>6872299</v>
      </c>
      <c r="C2231" s="245">
        <v>2152244</v>
      </c>
      <c r="D2231" s="246">
        <v>747387</v>
      </c>
      <c r="E2231" s="247">
        <v>1244507</v>
      </c>
      <c r="F2231" s="248">
        <v>1710924</v>
      </c>
      <c r="G2231" s="249">
        <v>385555</v>
      </c>
      <c r="H2231" s="249">
        <v>13112916</v>
      </c>
    </row>
    <row r="2232" spans="1:9" ht="14.45" x14ac:dyDescent="0.35">
      <c r="A2232" s="259" t="s">
        <v>847</v>
      </c>
      <c r="B2232" s="249">
        <v>9041735</v>
      </c>
      <c r="C2232" s="245">
        <v>2546835</v>
      </c>
      <c r="D2232" s="246">
        <v>1034881</v>
      </c>
      <c r="E2232" s="247">
        <v>1094029</v>
      </c>
      <c r="F2232" s="248">
        <v>1712985</v>
      </c>
      <c r="G2232" s="249">
        <v>369127</v>
      </c>
      <c r="H2232" s="249">
        <v>15799592</v>
      </c>
    </row>
    <row r="2233" spans="1:9" ht="14.45" x14ac:dyDescent="0.35">
      <c r="A2233" s="274" t="s">
        <v>969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ht="14.45" x14ac:dyDescent="0.35">
      <c r="A2234" s="275" t="s">
        <v>970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ht="14.45" x14ac:dyDescent="0.35">
      <c r="A2235" s="276"/>
    </row>
    <row r="2236" spans="1:9" ht="14.45" x14ac:dyDescent="0.35">
      <c r="A2236" s="259" t="s">
        <v>618</v>
      </c>
      <c r="B2236" s="285">
        <v>4815200</v>
      </c>
      <c r="C2236" s="285">
        <v>2351418</v>
      </c>
      <c r="D2236" s="285">
        <v>577750</v>
      </c>
      <c r="E2236" s="285">
        <v>1016885</v>
      </c>
      <c r="F2236" s="285">
        <v>1856009</v>
      </c>
      <c r="G2236" s="285">
        <v>276530</v>
      </c>
      <c r="H2236" s="285">
        <v>10893792</v>
      </c>
    </row>
    <row r="2237" spans="1:9" ht="14.45" x14ac:dyDescent="0.35">
      <c r="A2237" s="259" t="s">
        <v>619</v>
      </c>
      <c r="B2237" s="284">
        <v>5777968</v>
      </c>
      <c r="C2237" s="280">
        <v>2095966</v>
      </c>
      <c r="D2237" s="281">
        <v>721762</v>
      </c>
      <c r="E2237" s="282">
        <v>1006857</v>
      </c>
      <c r="F2237" s="283">
        <v>1546550</v>
      </c>
      <c r="G2237" s="284">
        <v>264109</v>
      </c>
      <c r="H2237" s="284">
        <v>11413212</v>
      </c>
    </row>
    <row r="2238" spans="1:9" ht="14.45" x14ac:dyDescent="0.35">
      <c r="A2238" s="259" t="s">
        <v>620</v>
      </c>
      <c r="B2238" s="284">
        <v>7520115</v>
      </c>
      <c r="C2238" s="280">
        <v>2289288</v>
      </c>
      <c r="D2238" s="281">
        <v>839124</v>
      </c>
      <c r="E2238" s="282">
        <v>1126528</v>
      </c>
      <c r="F2238" s="283">
        <v>2005906</v>
      </c>
      <c r="G2238" s="284">
        <v>284011</v>
      </c>
      <c r="H2238" s="284">
        <v>14064972</v>
      </c>
    </row>
    <row r="2239" spans="1:9" ht="14.45" x14ac:dyDescent="0.35">
      <c r="A2239" s="259" t="s">
        <v>621</v>
      </c>
      <c r="B2239" s="284">
        <v>4706316</v>
      </c>
      <c r="C2239" s="280">
        <v>2710978</v>
      </c>
      <c r="D2239" s="281">
        <v>674234</v>
      </c>
      <c r="E2239" s="282">
        <v>1124138</v>
      </c>
      <c r="F2239" s="283">
        <v>2089212</v>
      </c>
      <c r="G2239" s="284">
        <v>237215</v>
      </c>
      <c r="H2239" s="284">
        <v>11542093</v>
      </c>
    </row>
    <row r="2240" spans="1:9" ht="14.45" x14ac:dyDescent="0.35">
      <c r="A2240" s="259" t="s">
        <v>850</v>
      </c>
      <c r="B2240" s="284">
        <v>7917087</v>
      </c>
      <c r="C2240" s="280">
        <v>2736550</v>
      </c>
      <c r="D2240" s="281">
        <v>998148</v>
      </c>
      <c r="E2240" s="282">
        <v>1199553</v>
      </c>
      <c r="F2240" s="283">
        <v>1894832</v>
      </c>
      <c r="G2240" s="284">
        <v>382520</v>
      </c>
      <c r="H2240" s="284">
        <v>15128690</v>
      </c>
    </row>
    <row r="2241" spans="1:8" ht="14.45" x14ac:dyDescent="0.35">
      <c r="A2241" s="259" t="s">
        <v>623</v>
      </c>
      <c r="B2241" s="284">
        <v>3535918</v>
      </c>
      <c r="C2241" s="280">
        <v>2037136</v>
      </c>
      <c r="D2241" s="281">
        <v>668929</v>
      </c>
      <c r="E2241" s="282">
        <v>1636017</v>
      </c>
      <c r="F2241" s="283">
        <v>2211762</v>
      </c>
      <c r="G2241" s="284">
        <v>367175</v>
      </c>
      <c r="H2241" s="284">
        <v>10456937</v>
      </c>
    </row>
    <row r="2242" spans="1:8" ht="14.45" x14ac:dyDescent="0.35">
      <c r="A2242" s="259" t="s">
        <v>624</v>
      </c>
      <c r="B2242" s="284">
        <v>7494552</v>
      </c>
      <c r="C2242" s="280">
        <v>2974214</v>
      </c>
      <c r="D2242" s="281">
        <v>883417</v>
      </c>
      <c r="E2242" s="282">
        <v>1503182</v>
      </c>
      <c r="F2242" s="283">
        <v>2548569</v>
      </c>
      <c r="G2242" s="284">
        <v>446453</v>
      </c>
      <c r="H2242" s="284">
        <v>15850387</v>
      </c>
    </row>
    <row r="2243" spans="1:8" ht="14.45" x14ac:dyDescent="0.35">
      <c r="A2243" s="259" t="s">
        <v>625</v>
      </c>
      <c r="B2243" s="284">
        <v>8366596</v>
      </c>
      <c r="C2243" s="280">
        <v>3979357</v>
      </c>
      <c r="D2243" s="281">
        <v>1166377</v>
      </c>
      <c r="E2243" s="282">
        <v>2542941</v>
      </c>
      <c r="F2243" s="283">
        <v>2757329</v>
      </c>
      <c r="G2243" s="284">
        <v>491780</v>
      </c>
      <c r="H2243" s="284">
        <v>19304380</v>
      </c>
    </row>
    <row r="2244" spans="1:8" ht="14.45" x14ac:dyDescent="0.35">
      <c r="A2244" s="259" t="s">
        <v>626</v>
      </c>
      <c r="B2244" s="284">
        <v>6368408</v>
      </c>
      <c r="C2244" s="280">
        <v>2573682</v>
      </c>
      <c r="D2244" s="281">
        <v>652611</v>
      </c>
      <c r="E2244" s="282">
        <v>1591692</v>
      </c>
      <c r="F2244" s="283">
        <v>2638978</v>
      </c>
      <c r="G2244" s="284">
        <v>325576</v>
      </c>
      <c r="H2244" s="284">
        <v>14150947</v>
      </c>
    </row>
    <row r="2245" spans="1:8" ht="14.45" x14ac:dyDescent="0.35">
      <c r="A2245" s="259" t="s">
        <v>851</v>
      </c>
      <c r="B2245" s="284">
        <v>4275852</v>
      </c>
      <c r="C2245" s="280">
        <v>1935924</v>
      </c>
      <c r="D2245" s="281">
        <v>556580</v>
      </c>
      <c r="E2245" s="282">
        <v>1085208</v>
      </c>
      <c r="F2245" s="283">
        <v>1765264</v>
      </c>
      <c r="G2245" s="284">
        <v>265325</v>
      </c>
      <c r="H2245" s="284">
        <v>9884153</v>
      </c>
    </row>
    <row r="2246" spans="1:8" ht="14.45" x14ac:dyDescent="0.35">
      <c r="A2246" s="259" t="s">
        <v>628</v>
      </c>
      <c r="B2246" s="284">
        <v>3497292</v>
      </c>
      <c r="C2246" s="280">
        <v>2098235</v>
      </c>
      <c r="D2246" s="281">
        <v>536436</v>
      </c>
      <c r="E2246" s="282">
        <v>934320</v>
      </c>
      <c r="F2246" s="283">
        <v>1869839</v>
      </c>
      <c r="G2246" s="284">
        <v>233093</v>
      </c>
      <c r="H2246" s="284">
        <v>9169215</v>
      </c>
    </row>
    <row r="2247" spans="1:8" ht="14.45" x14ac:dyDescent="0.35">
      <c r="A2247" s="259" t="s">
        <v>629</v>
      </c>
      <c r="B2247" s="284">
        <v>4056536</v>
      </c>
      <c r="C2247" s="280">
        <v>1823376</v>
      </c>
      <c r="D2247" s="281">
        <v>595339</v>
      </c>
      <c r="E2247" s="282">
        <v>1061870</v>
      </c>
      <c r="F2247" s="283">
        <v>1780748</v>
      </c>
      <c r="G2247" s="284">
        <v>331123</v>
      </c>
      <c r="H2247" s="284">
        <v>9648992</v>
      </c>
    </row>
    <row r="2248" spans="1:8" ht="14.45" x14ac:dyDescent="0.35">
      <c r="A2248" s="259" t="s">
        <v>630</v>
      </c>
      <c r="B2248" s="284">
        <v>7897992</v>
      </c>
      <c r="C2248" s="280">
        <v>3671045</v>
      </c>
      <c r="D2248" s="281">
        <v>863002</v>
      </c>
      <c r="E2248" s="282">
        <v>1320929</v>
      </c>
      <c r="F2248" s="283">
        <v>2362766</v>
      </c>
      <c r="G2248" s="284">
        <v>390233</v>
      </c>
      <c r="H2248" s="284">
        <v>16505967</v>
      </c>
    </row>
    <row r="2249" spans="1:8" ht="14.45" x14ac:dyDescent="0.35">
      <c r="A2249" s="259" t="s">
        <v>631</v>
      </c>
      <c r="B2249" s="284">
        <v>5958455</v>
      </c>
      <c r="C2249" s="280">
        <v>4431672</v>
      </c>
      <c r="D2249" s="281">
        <v>829608</v>
      </c>
      <c r="E2249" s="282">
        <v>1309101</v>
      </c>
      <c r="F2249" s="283">
        <v>2130726</v>
      </c>
      <c r="G2249" s="284">
        <v>474239</v>
      </c>
      <c r="H2249" s="284">
        <v>15133801</v>
      </c>
    </row>
    <row r="2250" spans="1:8" ht="14.45" x14ac:dyDescent="0.35">
      <c r="A2250" s="259" t="s">
        <v>852</v>
      </c>
      <c r="B2250" s="284">
        <v>8076600</v>
      </c>
      <c r="C2250" s="280">
        <v>7640567</v>
      </c>
      <c r="D2250" s="281">
        <v>1121347</v>
      </c>
      <c r="E2250" s="282">
        <v>1290942</v>
      </c>
      <c r="F2250" s="283">
        <v>1950623</v>
      </c>
      <c r="G2250" s="284">
        <v>433311</v>
      </c>
      <c r="H2250" s="284">
        <v>20513390</v>
      </c>
    </row>
    <row r="2251" spans="1:8" ht="14.45" x14ac:dyDescent="0.35">
      <c r="A2251" s="259" t="s">
        <v>633</v>
      </c>
      <c r="B2251" s="284">
        <v>16169965</v>
      </c>
      <c r="C2251" s="280">
        <v>8940852</v>
      </c>
      <c r="D2251" s="281">
        <v>1954821</v>
      </c>
      <c r="E2251" s="282">
        <v>1928290</v>
      </c>
      <c r="F2251" s="283">
        <v>2263388</v>
      </c>
      <c r="G2251" s="284">
        <v>692243</v>
      </c>
      <c r="H2251" s="284">
        <v>31949559</v>
      </c>
    </row>
    <row r="2252" spans="1:8" ht="14.45" x14ac:dyDescent="0.35">
      <c r="A2252" s="259" t="s">
        <v>634</v>
      </c>
      <c r="B2252" s="284">
        <v>13294577</v>
      </c>
      <c r="C2252" s="280">
        <v>6093442</v>
      </c>
      <c r="D2252" s="281">
        <v>1303901</v>
      </c>
      <c r="E2252" s="282">
        <v>1379445</v>
      </c>
      <c r="F2252" s="283">
        <v>1888144</v>
      </c>
      <c r="G2252" s="284">
        <v>553895</v>
      </c>
      <c r="H2252" s="284">
        <v>24513404</v>
      </c>
    </row>
    <row r="2253" spans="1:8" ht="14.45" x14ac:dyDescent="0.35">
      <c r="A2253" s="259" t="s">
        <v>635</v>
      </c>
      <c r="B2253" s="284">
        <v>16276904</v>
      </c>
      <c r="C2253" s="280">
        <v>5822171</v>
      </c>
      <c r="D2253" s="281">
        <v>1222425</v>
      </c>
      <c r="E2253" s="282">
        <v>1169300</v>
      </c>
      <c r="F2253" s="283">
        <v>1854942</v>
      </c>
      <c r="G2253" s="284">
        <v>536918</v>
      </c>
      <c r="H2253" s="284">
        <v>26882660</v>
      </c>
    </row>
    <row r="2254" spans="1:8" ht="14.45" x14ac:dyDescent="0.35">
      <c r="A2254" s="259" t="s">
        <v>636</v>
      </c>
      <c r="B2254" s="284">
        <v>13829337</v>
      </c>
      <c r="C2254" s="280">
        <v>4876621</v>
      </c>
      <c r="D2254" s="281">
        <v>1034056</v>
      </c>
      <c r="E2254" s="282">
        <v>1362478</v>
      </c>
      <c r="F2254" s="283">
        <v>2142125</v>
      </c>
      <c r="G2254" s="284">
        <v>458911</v>
      </c>
      <c r="H2254" s="284">
        <v>23703528</v>
      </c>
    </row>
    <row r="2255" spans="1:8" ht="14.45" x14ac:dyDescent="0.35">
      <c r="A2255" s="259" t="s">
        <v>853</v>
      </c>
      <c r="B2255" s="284">
        <v>10049846</v>
      </c>
      <c r="C2255" s="280">
        <v>3374207</v>
      </c>
      <c r="D2255" s="281">
        <v>828837</v>
      </c>
      <c r="E2255" s="282">
        <v>1174476</v>
      </c>
      <c r="F2255" s="283">
        <v>2387487</v>
      </c>
      <c r="G2255" s="284">
        <v>349561</v>
      </c>
      <c r="H2255" s="284">
        <v>18164414</v>
      </c>
    </row>
    <row r="2256" spans="1:8" ht="14.45" x14ac:dyDescent="0.35">
      <c r="A2256" s="259" t="s">
        <v>638</v>
      </c>
      <c r="B2256" s="284">
        <v>5610597</v>
      </c>
      <c r="C2256" s="280">
        <v>3055564</v>
      </c>
      <c r="D2256" s="281">
        <v>666724</v>
      </c>
      <c r="E2256" s="282">
        <v>929881</v>
      </c>
      <c r="F2256" s="283">
        <v>2534041</v>
      </c>
      <c r="G2256" s="284">
        <v>207481</v>
      </c>
      <c r="H2256" s="284">
        <v>13004288</v>
      </c>
    </row>
    <row r="2257" spans="1:1614" ht="14.45" x14ac:dyDescent="0.35">
      <c r="A2257" s="274" t="s">
        <v>971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7">
        <f t="shared" si="173"/>
        <v>8001702</v>
      </c>
      <c r="H2257" s="277">
        <f t="shared" si="173"/>
        <v>341878781</v>
      </c>
      <c r="I2257" s="8"/>
    </row>
    <row r="2258" spans="1:1614" s="226" customFormat="1" ht="14.45" x14ac:dyDescent="0.35">
      <c r="A2258" s="275" t="s">
        <v>972</v>
      </c>
      <c r="B2258" s="194">
        <v>7880767</v>
      </c>
      <c r="C2258" s="225">
        <v>3691060</v>
      </c>
      <c r="D2258" s="225">
        <v>890258</v>
      </c>
      <c r="E2258" s="225">
        <v>1318763</v>
      </c>
      <c r="F2258" s="225">
        <v>2118059</v>
      </c>
      <c r="G2258" s="225">
        <v>381033</v>
      </c>
      <c r="H2258" s="225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5">
      <c r="A2260" s="236">
        <v>2015</v>
      </c>
    </row>
    <row r="2262" spans="1:1614" ht="14.45" x14ac:dyDescent="0.35">
      <c r="A2262" s="259" t="s">
        <v>641</v>
      </c>
      <c r="B2262" s="286">
        <v>6996107</v>
      </c>
      <c r="C2262" s="286">
        <v>4526255</v>
      </c>
      <c r="D2262" s="286">
        <v>994080</v>
      </c>
      <c r="E2262" s="286">
        <v>997602</v>
      </c>
      <c r="F2262" s="286">
        <v>2564671</v>
      </c>
      <c r="G2262" s="286">
        <v>259446</v>
      </c>
      <c r="H2262" s="286">
        <v>16338161</v>
      </c>
    </row>
    <row r="2263" spans="1:1614" ht="14.45" x14ac:dyDescent="0.35">
      <c r="A2263" s="259" t="s">
        <v>642</v>
      </c>
      <c r="B2263" s="286">
        <v>5740911</v>
      </c>
      <c r="C2263" s="286">
        <v>3503508</v>
      </c>
      <c r="D2263" s="286">
        <v>830935</v>
      </c>
      <c r="E2263" s="286">
        <v>1205277</v>
      </c>
      <c r="F2263" s="286">
        <v>2534774</v>
      </c>
      <c r="G2263" s="286">
        <v>241243</v>
      </c>
      <c r="H2263" s="286">
        <v>14056648</v>
      </c>
    </row>
    <row r="2264" spans="1:1614" ht="14.45" x14ac:dyDescent="0.35">
      <c r="A2264" s="259" t="s">
        <v>643</v>
      </c>
      <c r="B2264" s="286">
        <v>5687570</v>
      </c>
      <c r="C2264" s="286">
        <v>3433712</v>
      </c>
      <c r="D2264" s="286">
        <v>1008161</v>
      </c>
      <c r="E2264" s="286">
        <v>1075092</v>
      </c>
      <c r="F2264" s="286">
        <v>2329598</v>
      </c>
      <c r="G2264" s="286">
        <v>245773</v>
      </c>
      <c r="H2264" s="286">
        <v>13779906</v>
      </c>
    </row>
    <row r="2265" spans="1:1614" ht="14.45" x14ac:dyDescent="0.35">
      <c r="A2265" s="259" t="s">
        <v>856</v>
      </c>
      <c r="B2265" s="286">
        <v>7692958</v>
      </c>
      <c r="C2265" s="286">
        <v>3669730</v>
      </c>
      <c r="D2265" s="286">
        <v>1060733</v>
      </c>
      <c r="E2265" s="286">
        <v>725849</v>
      </c>
      <c r="F2265" s="286">
        <v>1428784</v>
      </c>
      <c r="G2265" s="286">
        <v>241000</v>
      </c>
      <c r="H2265" s="286">
        <v>14819054</v>
      </c>
    </row>
    <row r="2266" spans="1:1614" ht="14.45" x14ac:dyDescent="0.35">
      <c r="A2266" s="259" t="s">
        <v>645</v>
      </c>
      <c r="B2266" s="286">
        <v>4878391</v>
      </c>
      <c r="C2266" s="286">
        <v>3445174</v>
      </c>
      <c r="D2266" s="286">
        <v>1579274</v>
      </c>
      <c r="E2266" s="286">
        <v>974338</v>
      </c>
      <c r="F2266" s="286">
        <v>1939628</v>
      </c>
      <c r="G2266" s="286">
        <v>372029</v>
      </c>
      <c r="H2266" s="286">
        <v>13188834</v>
      </c>
    </row>
    <row r="2267" spans="1:1614" ht="14.45" x14ac:dyDescent="0.35">
      <c r="A2267" s="259" t="s">
        <v>646</v>
      </c>
      <c r="B2267" s="286">
        <v>7254240</v>
      </c>
      <c r="C2267" s="286">
        <v>3972619</v>
      </c>
      <c r="D2267" s="286">
        <v>1674490</v>
      </c>
      <c r="E2267" s="286">
        <v>1019870</v>
      </c>
      <c r="F2267" s="286">
        <v>1858063</v>
      </c>
      <c r="G2267" s="286">
        <v>369576</v>
      </c>
      <c r="H2267" s="286">
        <v>16148858</v>
      </c>
    </row>
    <row r="2268" spans="1:1614" ht="14.45" x14ac:dyDescent="0.35">
      <c r="A2268" s="259" t="s">
        <v>647</v>
      </c>
      <c r="B2268" s="286">
        <v>5456972</v>
      </c>
      <c r="C2268" s="286">
        <v>4917908</v>
      </c>
      <c r="D2268" s="286">
        <v>2016574</v>
      </c>
      <c r="E2268" s="286">
        <v>959286</v>
      </c>
      <c r="F2268" s="286">
        <v>2108634</v>
      </c>
      <c r="G2268" s="286">
        <v>273387</v>
      </c>
      <c r="H2268" s="286">
        <v>15732761</v>
      </c>
    </row>
    <row r="2269" spans="1:1614" ht="14.45" x14ac:dyDescent="0.35">
      <c r="A2269" s="259" t="s">
        <v>858</v>
      </c>
      <c r="B2269" s="286">
        <v>4924796</v>
      </c>
      <c r="C2269" s="286">
        <v>3815655</v>
      </c>
      <c r="D2269" s="286">
        <v>1053117</v>
      </c>
      <c r="E2269" s="286">
        <v>1641139</v>
      </c>
      <c r="F2269" s="286">
        <v>1682836</v>
      </c>
      <c r="G2269" s="286">
        <v>285300</v>
      </c>
      <c r="H2269" s="286">
        <v>13402843</v>
      </c>
    </row>
    <row r="2270" spans="1:1614" ht="14.45" x14ac:dyDescent="0.35">
      <c r="A2270" s="259" t="s">
        <v>649</v>
      </c>
      <c r="B2270" s="286">
        <v>4415362</v>
      </c>
      <c r="C2270" s="286">
        <v>3508047</v>
      </c>
      <c r="D2270" s="286">
        <v>583517</v>
      </c>
      <c r="E2270" s="286">
        <v>1072749</v>
      </c>
      <c r="F2270" s="286">
        <v>1710674</v>
      </c>
      <c r="G2270" s="286">
        <v>193029</v>
      </c>
      <c r="H2270" s="286">
        <v>11483378</v>
      </c>
    </row>
    <row r="2271" spans="1:1614" ht="14.45" x14ac:dyDescent="0.35">
      <c r="A2271" s="259" t="s">
        <v>650</v>
      </c>
      <c r="B2271" s="286">
        <v>7498135</v>
      </c>
      <c r="C2271" s="286">
        <v>4440584</v>
      </c>
      <c r="D2271" s="286">
        <v>605931</v>
      </c>
      <c r="E2271" s="286">
        <v>995388</v>
      </c>
      <c r="F2271" s="286">
        <v>2082305</v>
      </c>
      <c r="G2271" s="286">
        <v>196232</v>
      </c>
      <c r="H2271" s="286">
        <v>15818575</v>
      </c>
    </row>
    <row r="2272" spans="1:1614" ht="14.45" x14ac:dyDescent="0.35">
      <c r="A2272" s="259" t="s">
        <v>651</v>
      </c>
      <c r="B2272" s="286">
        <v>7147185</v>
      </c>
      <c r="C2272" s="286">
        <v>3425932</v>
      </c>
      <c r="D2272" s="286">
        <v>683673</v>
      </c>
      <c r="E2272" s="286">
        <v>1008530</v>
      </c>
      <c r="F2272" s="286">
        <v>2243243</v>
      </c>
      <c r="G2272" s="286">
        <v>298369</v>
      </c>
      <c r="H2272" s="286">
        <v>14806932</v>
      </c>
    </row>
    <row r="2273" spans="1:8" ht="14.45" x14ac:dyDescent="0.35">
      <c r="A2273" s="259" t="s">
        <v>652</v>
      </c>
      <c r="B2273" s="286">
        <v>9171782</v>
      </c>
      <c r="C2273" s="286">
        <v>4378287</v>
      </c>
      <c r="D2273" s="286">
        <v>977872</v>
      </c>
      <c r="E2273" s="286">
        <v>764749</v>
      </c>
      <c r="F2273" s="286">
        <v>2062932</v>
      </c>
      <c r="G2273" s="286">
        <v>313239</v>
      </c>
      <c r="H2273" s="286">
        <v>17668861</v>
      </c>
    </row>
    <row r="2274" spans="1:8" ht="14.45" x14ac:dyDescent="0.35">
      <c r="A2274" s="259" t="s">
        <v>859</v>
      </c>
      <c r="B2274" s="286">
        <v>7420793</v>
      </c>
      <c r="C2274" s="286">
        <v>3920301</v>
      </c>
      <c r="D2274" s="286">
        <v>896399</v>
      </c>
      <c r="E2274" s="286">
        <v>927284</v>
      </c>
      <c r="F2274" s="286">
        <v>1749483</v>
      </c>
      <c r="G2274" s="286">
        <v>337769</v>
      </c>
      <c r="H2274" s="286">
        <v>15252029</v>
      </c>
    </row>
    <row r="2275" spans="1:8" ht="14.45" x14ac:dyDescent="0.35">
      <c r="A2275" s="259" t="s">
        <v>654</v>
      </c>
      <c r="B2275" s="286">
        <v>4862276</v>
      </c>
      <c r="C2275" s="286">
        <v>2384118</v>
      </c>
      <c r="D2275" s="286">
        <v>630682</v>
      </c>
      <c r="E2275" s="286">
        <v>896501</v>
      </c>
      <c r="F2275" s="286">
        <v>1748653</v>
      </c>
      <c r="G2275" s="286">
        <v>207063</v>
      </c>
      <c r="H2275" s="286">
        <v>10729293</v>
      </c>
    </row>
    <row r="2276" spans="1:8" ht="14.45" x14ac:dyDescent="0.35">
      <c r="A2276" s="259" t="s">
        <v>655</v>
      </c>
      <c r="B2276" s="286">
        <v>5913631</v>
      </c>
      <c r="C2276" s="286">
        <v>3173909</v>
      </c>
      <c r="D2276" s="286">
        <v>705924</v>
      </c>
      <c r="E2276" s="286">
        <v>1003180</v>
      </c>
      <c r="F2276" s="286">
        <v>2171215</v>
      </c>
      <c r="G2276" s="286">
        <v>346155</v>
      </c>
      <c r="H2276" s="286">
        <v>13314014</v>
      </c>
    </row>
    <row r="2277" spans="1:8" ht="14.45" x14ac:dyDescent="0.35">
      <c r="A2277" s="259" t="s">
        <v>656</v>
      </c>
      <c r="B2277" s="286">
        <v>4156027</v>
      </c>
      <c r="C2277" s="286">
        <v>2347783</v>
      </c>
      <c r="D2277" s="286">
        <v>737991</v>
      </c>
      <c r="E2277" s="286">
        <v>1002659</v>
      </c>
      <c r="F2277" s="286">
        <v>1940250</v>
      </c>
      <c r="G2277" s="286">
        <v>259541</v>
      </c>
      <c r="H2277" s="286">
        <v>10444251</v>
      </c>
    </row>
    <row r="2278" spans="1:8" ht="14.45" x14ac:dyDescent="0.35">
      <c r="A2278" s="259" t="s">
        <v>657</v>
      </c>
      <c r="B2278" s="286">
        <v>6148482</v>
      </c>
      <c r="C2278" s="286">
        <v>3545208</v>
      </c>
      <c r="D2278" s="286">
        <v>919335</v>
      </c>
      <c r="E2278" s="286">
        <v>1089391</v>
      </c>
      <c r="F2278" s="286">
        <v>1938813</v>
      </c>
      <c r="G2278" s="286">
        <v>501180</v>
      </c>
      <c r="H2278" s="286">
        <v>14142409</v>
      </c>
    </row>
    <row r="2279" spans="1:8" ht="14.45" x14ac:dyDescent="0.35">
      <c r="A2279" s="259" t="s">
        <v>860</v>
      </c>
      <c r="B2279" s="286">
        <v>7013664</v>
      </c>
      <c r="C2279" s="286">
        <v>3384889</v>
      </c>
      <c r="D2279" s="286">
        <v>802205</v>
      </c>
      <c r="E2279" s="286">
        <v>1188878</v>
      </c>
      <c r="F2279" s="286">
        <v>1930660</v>
      </c>
      <c r="G2279" s="286">
        <v>319480</v>
      </c>
      <c r="H2279" s="286">
        <v>14639776</v>
      </c>
    </row>
    <row r="2280" spans="1:8" ht="14.45" x14ac:dyDescent="0.35">
      <c r="A2280" s="259" t="s">
        <v>659</v>
      </c>
      <c r="B2280" s="286">
        <v>5215330</v>
      </c>
      <c r="C2280" s="286">
        <v>3714720</v>
      </c>
      <c r="D2280" s="286">
        <v>620927</v>
      </c>
      <c r="E2280" s="286">
        <v>1014909</v>
      </c>
      <c r="F2280" s="286">
        <v>1474042</v>
      </c>
      <c r="G2280" s="286">
        <v>333104</v>
      </c>
      <c r="H2280" s="286">
        <v>12373032</v>
      </c>
    </row>
    <row r="2281" spans="1:8" ht="14.45" x14ac:dyDescent="0.35">
      <c r="A2281" s="259" t="s">
        <v>660</v>
      </c>
      <c r="B2281" s="286">
        <v>6111654</v>
      </c>
      <c r="C2281" s="286">
        <v>3818205</v>
      </c>
      <c r="D2281" s="286">
        <v>768769</v>
      </c>
      <c r="E2281" s="286">
        <v>1052651</v>
      </c>
      <c r="F2281" s="286">
        <v>1664214</v>
      </c>
      <c r="G2281" s="286">
        <v>249248</v>
      </c>
      <c r="H2281" s="286">
        <v>13664741</v>
      </c>
    </row>
    <row r="2282" spans="1:8" ht="14.45" x14ac:dyDescent="0.35">
      <c r="A2282" s="259" t="s">
        <v>661</v>
      </c>
      <c r="B2282" s="286">
        <v>6413431</v>
      </c>
      <c r="C2282" s="286">
        <v>3607785</v>
      </c>
      <c r="D2282" s="286">
        <v>740233</v>
      </c>
      <c r="E2282" s="286">
        <v>1640425</v>
      </c>
      <c r="F2282" s="286">
        <v>1753902</v>
      </c>
      <c r="G2282" s="286">
        <v>353352</v>
      </c>
      <c r="H2282" s="286">
        <v>14509128</v>
      </c>
    </row>
    <row r="2283" spans="1:8" ht="14.45" x14ac:dyDescent="0.35">
      <c r="A2283" s="274" t="s">
        <v>973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ht="14.45" x14ac:dyDescent="0.35">
      <c r="A2284" s="275" t="s">
        <v>974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ht="14.45" x14ac:dyDescent="0.35">
      <c r="A2286" s="259" t="s">
        <v>863</v>
      </c>
      <c r="B2286" s="286">
        <v>6413704</v>
      </c>
      <c r="C2286" s="286">
        <v>3483227</v>
      </c>
      <c r="D2286" s="286">
        <v>698225</v>
      </c>
      <c r="E2286" s="286">
        <v>1267947</v>
      </c>
      <c r="F2286" s="286">
        <v>2335499</v>
      </c>
      <c r="G2286" s="286">
        <v>230826</v>
      </c>
      <c r="H2286" s="286">
        <v>14429428</v>
      </c>
    </row>
    <row r="2287" spans="1:8" ht="14.45" x14ac:dyDescent="0.35">
      <c r="A2287" s="259" t="s">
        <v>864</v>
      </c>
      <c r="B2287" s="286">
        <v>11660605</v>
      </c>
      <c r="C2287" s="286">
        <v>4237978</v>
      </c>
      <c r="D2287" s="286">
        <v>1016430</v>
      </c>
      <c r="E2287" s="286">
        <v>1231039</v>
      </c>
      <c r="F2287" s="286">
        <v>1865642</v>
      </c>
      <c r="G2287" s="286">
        <v>403917</v>
      </c>
      <c r="H2287" s="286">
        <v>20415611</v>
      </c>
    </row>
    <row r="2288" spans="1:8" ht="14.45" x14ac:dyDescent="0.35">
      <c r="A2288" s="259" t="s">
        <v>766</v>
      </c>
      <c r="B2288" s="286">
        <v>4720588</v>
      </c>
      <c r="C2288" s="286">
        <v>2898459</v>
      </c>
      <c r="D2288" s="286">
        <v>668433</v>
      </c>
      <c r="E2288" s="286">
        <v>886787</v>
      </c>
      <c r="F2288" s="286">
        <v>1425017</v>
      </c>
      <c r="G2288" s="286">
        <v>296998</v>
      </c>
      <c r="H2288" s="286">
        <v>10896282</v>
      </c>
    </row>
    <row r="2289" spans="1:8" ht="14.45" x14ac:dyDescent="0.35">
      <c r="A2289" s="259" t="s">
        <v>767</v>
      </c>
      <c r="B2289" s="286">
        <v>4449389</v>
      </c>
      <c r="C2289" s="286">
        <v>2563140</v>
      </c>
      <c r="D2289" s="286">
        <v>597485</v>
      </c>
      <c r="E2289" s="286">
        <v>1274669</v>
      </c>
      <c r="F2289" s="286">
        <v>2166114</v>
      </c>
      <c r="G2289" s="286">
        <v>315699</v>
      </c>
      <c r="H2289" s="286">
        <v>11366496</v>
      </c>
    </row>
    <row r="2290" spans="1:8" ht="14.45" x14ac:dyDescent="0.35">
      <c r="A2290" s="259" t="s">
        <v>768</v>
      </c>
      <c r="B2290" s="286">
        <v>4781787</v>
      </c>
      <c r="C2290" s="286">
        <v>3216974</v>
      </c>
      <c r="D2290" s="286">
        <v>715901</v>
      </c>
      <c r="E2290" s="286">
        <v>1129372</v>
      </c>
      <c r="F2290" s="286">
        <v>2492549</v>
      </c>
      <c r="G2290" s="286">
        <v>271564</v>
      </c>
      <c r="H2290" s="286">
        <v>12608147</v>
      </c>
    </row>
    <row r="2291" spans="1:8" ht="14.45" x14ac:dyDescent="0.35">
      <c r="A2291" s="259" t="s">
        <v>865</v>
      </c>
      <c r="B2291" s="286">
        <v>6346932</v>
      </c>
      <c r="C2291" s="286">
        <v>3084973</v>
      </c>
      <c r="D2291" s="286">
        <v>746750</v>
      </c>
      <c r="E2291" s="286">
        <v>1149043</v>
      </c>
      <c r="F2291" s="286">
        <v>2429259</v>
      </c>
      <c r="G2291" s="286">
        <v>303185</v>
      </c>
      <c r="H2291" s="286">
        <v>14060142</v>
      </c>
    </row>
    <row r="2292" spans="1:8" ht="14.45" x14ac:dyDescent="0.35">
      <c r="A2292" s="259" t="s">
        <v>866</v>
      </c>
      <c r="B2292" s="286">
        <v>4647341</v>
      </c>
      <c r="C2292" s="286">
        <v>2422206</v>
      </c>
      <c r="D2292" s="286">
        <v>787660</v>
      </c>
      <c r="E2292" s="286">
        <v>1728355</v>
      </c>
      <c r="F2292" s="286">
        <v>2347756</v>
      </c>
      <c r="G2292" s="286">
        <v>337093</v>
      </c>
      <c r="H2292" s="286">
        <v>12270411</v>
      </c>
    </row>
    <row r="2293" spans="1:8" ht="14.45" x14ac:dyDescent="0.35">
      <c r="A2293" s="259" t="s">
        <v>771</v>
      </c>
      <c r="B2293" s="286">
        <v>697245</v>
      </c>
      <c r="C2293" s="286">
        <v>1367465</v>
      </c>
      <c r="D2293" s="286">
        <v>369678</v>
      </c>
      <c r="E2293" s="286">
        <v>916896</v>
      </c>
      <c r="F2293" s="286">
        <v>1954668</v>
      </c>
      <c r="G2293" s="286">
        <v>247500</v>
      </c>
      <c r="H2293" s="286">
        <v>5553452</v>
      </c>
    </row>
    <row r="2294" spans="1:8" ht="14.45" x14ac:dyDescent="0.35">
      <c r="A2294" s="259" t="s">
        <v>772</v>
      </c>
      <c r="B2294" s="286">
        <v>4054503</v>
      </c>
      <c r="C2294" s="286">
        <v>2456737</v>
      </c>
      <c r="D2294" s="286">
        <v>693788</v>
      </c>
      <c r="E2294" s="286">
        <v>1454130</v>
      </c>
      <c r="F2294" s="286">
        <v>2578418</v>
      </c>
      <c r="G2294" s="286">
        <v>305229</v>
      </c>
      <c r="H2294" s="286">
        <v>11542805</v>
      </c>
    </row>
    <row r="2295" spans="1:8" ht="14.45" x14ac:dyDescent="0.35">
      <c r="A2295" s="259" t="s">
        <v>773</v>
      </c>
      <c r="B2295" s="286">
        <v>8255293</v>
      </c>
      <c r="C2295" s="286">
        <v>2850196</v>
      </c>
      <c r="D2295" s="286">
        <v>843693</v>
      </c>
      <c r="E2295" s="286">
        <v>1085632</v>
      </c>
      <c r="F2295" s="286">
        <v>1951819</v>
      </c>
      <c r="G2295" s="286">
        <v>416987</v>
      </c>
      <c r="H2295" s="286">
        <v>15403620</v>
      </c>
    </row>
    <row r="2296" spans="1:8" ht="14.45" x14ac:dyDescent="0.35">
      <c r="A2296" s="259" t="s">
        <v>867</v>
      </c>
      <c r="B2296" s="286">
        <v>6143270</v>
      </c>
      <c r="C2296" s="286">
        <v>2832329</v>
      </c>
      <c r="D2296" s="286">
        <v>886055</v>
      </c>
      <c r="E2296" s="286">
        <v>922731</v>
      </c>
      <c r="F2296" s="286">
        <v>2440787</v>
      </c>
      <c r="G2296" s="286">
        <v>368259</v>
      </c>
      <c r="H2296" s="286">
        <v>13593431</v>
      </c>
    </row>
    <row r="2297" spans="1:8" ht="14.45" x14ac:dyDescent="0.35">
      <c r="A2297" s="259" t="s">
        <v>868</v>
      </c>
      <c r="B2297" s="286">
        <v>3651826</v>
      </c>
      <c r="C2297" s="286">
        <v>2399884</v>
      </c>
      <c r="D2297" s="286">
        <v>545640</v>
      </c>
      <c r="E2297" s="286">
        <v>1058829</v>
      </c>
      <c r="F2297" s="286">
        <v>1659473</v>
      </c>
      <c r="G2297" s="286">
        <v>247677</v>
      </c>
      <c r="H2297" s="286">
        <v>9563329</v>
      </c>
    </row>
    <row r="2298" spans="1:8" ht="14.45" x14ac:dyDescent="0.35">
      <c r="A2298" s="259" t="s">
        <v>776</v>
      </c>
      <c r="B2298" s="286">
        <v>4226474</v>
      </c>
      <c r="C2298" s="286">
        <v>2048063</v>
      </c>
      <c r="D2298" s="286">
        <v>492002</v>
      </c>
      <c r="E2298" s="286">
        <v>1058996</v>
      </c>
      <c r="F2298" s="286">
        <v>1622654</v>
      </c>
      <c r="G2298" s="286">
        <v>238150</v>
      </c>
      <c r="H2298" s="286">
        <v>9686339</v>
      </c>
    </row>
    <row r="2299" spans="1:8" ht="14.45" x14ac:dyDescent="0.35">
      <c r="A2299" s="259" t="s">
        <v>777</v>
      </c>
      <c r="B2299" s="286">
        <v>4665105</v>
      </c>
      <c r="C2299" s="286">
        <v>2039158</v>
      </c>
      <c r="D2299" s="286">
        <v>531891</v>
      </c>
      <c r="E2299" s="286">
        <v>1217384</v>
      </c>
      <c r="F2299" s="286">
        <v>2025370</v>
      </c>
      <c r="G2299" s="286">
        <v>278111</v>
      </c>
      <c r="H2299" s="286">
        <v>10757019</v>
      </c>
    </row>
    <row r="2300" spans="1:8" ht="14.45" x14ac:dyDescent="0.35">
      <c r="A2300" s="259" t="s">
        <v>778</v>
      </c>
      <c r="B2300" s="286">
        <v>4349811</v>
      </c>
      <c r="C2300" s="286">
        <v>2849893</v>
      </c>
      <c r="D2300" s="286">
        <v>548470</v>
      </c>
      <c r="E2300" s="286">
        <v>1341771</v>
      </c>
      <c r="F2300" s="286">
        <v>1916711</v>
      </c>
      <c r="G2300" s="286">
        <v>282580</v>
      </c>
      <c r="H2300" s="286">
        <v>11289236</v>
      </c>
    </row>
    <row r="2301" spans="1:8" ht="14.45" x14ac:dyDescent="0.35">
      <c r="A2301" s="259" t="s">
        <v>869</v>
      </c>
      <c r="B2301" s="286">
        <v>5713605</v>
      </c>
      <c r="C2301" s="286">
        <v>3366009</v>
      </c>
      <c r="D2301" s="286">
        <v>1093949</v>
      </c>
      <c r="E2301" s="286">
        <v>1104649</v>
      </c>
      <c r="F2301" s="286">
        <v>2491589</v>
      </c>
      <c r="G2301" s="286">
        <v>272378</v>
      </c>
      <c r="H2301" s="286">
        <v>14042179</v>
      </c>
    </row>
    <row r="2302" spans="1:8" ht="14.45" x14ac:dyDescent="0.35">
      <c r="A2302" s="259" t="s">
        <v>870</v>
      </c>
      <c r="B2302" s="286">
        <v>6650394</v>
      </c>
      <c r="C2302" s="286">
        <v>3623886</v>
      </c>
      <c r="D2302" s="286">
        <v>1052968</v>
      </c>
      <c r="E2302" s="286">
        <v>1259831</v>
      </c>
      <c r="F2302" s="286">
        <v>2001246</v>
      </c>
      <c r="G2302" s="286">
        <v>369984</v>
      </c>
      <c r="H2302" s="286">
        <v>14958309</v>
      </c>
    </row>
    <row r="2303" spans="1:8" ht="14.45" x14ac:dyDescent="0.35">
      <c r="A2303" s="259" t="s">
        <v>781</v>
      </c>
      <c r="B2303" s="286">
        <v>3619403</v>
      </c>
      <c r="C2303" s="286">
        <v>1914330</v>
      </c>
      <c r="D2303" s="286">
        <v>584159</v>
      </c>
      <c r="E2303" s="286">
        <v>1446256</v>
      </c>
      <c r="F2303" s="286">
        <v>2011898</v>
      </c>
      <c r="G2303" s="286">
        <v>205732</v>
      </c>
      <c r="H2303" s="286">
        <v>9781778</v>
      </c>
    </row>
    <row r="2304" spans="1:8" ht="14.45" x14ac:dyDescent="0.35">
      <c r="A2304" s="259" t="s">
        <v>782</v>
      </c>
      <c r="B2304" s="286">
        <v>5853869</v>
      </c>
      <c r="C2304" s="286">
        <v>1979375</v>
      </c>
      <c r="D2304" s="286">
        <v>603741</v>
      </c>
      <c r="E2304" s="286">
        <v>1354890</v>
      </c>
      <c r="F2304" s="286">
        <v>1828567</v>
      </c>
      <c r="G2304" s="286">
        <v>235543</v>
      </c>
      <c r="H2304" s="286">
        <v>11855985</v>
      </c>
    </row>
    <row r="2305" spans="1:8" ht="14.45" x14ac:dyDescent="0.35">
      <c r="A2305" s="259" t="s">
        <v>783</v>
      </c>
      <c r="B2305" s="286">
        <v>9621801</v>
      </c>
      <c r="C2305" s="286">
        <v>3055482</v>
      </c>
      <c r="D2305" s="286">
        <v>979615</v>
      </c>
      <c r="E2305" s="286">
        <v>1270004</v>
      </c>
      <c r="F2305" s="286">
        <v>2254160</v>
      </c>
      <c r="G2305" s="286">
        <v>430329</v>
      </c>
      <c r="H2305" s="286">
        <v>17611391</v>
      </c>
    </row>
    <row r="2306" spans="1:8" ht="14.45" x14ac:dyDescent="0.35">
      <c r="A2306" s="259" t="s">
        <v>871</v>
      </c>
      <c r="B2306" s="286">
        <v>9712222</v>
      </c>
      <c r="C2306" s="286">
        <v>2328792</v>
      </c>
      <c r="D2306" s="286">
        <v>764015</v>
      </c>
      <c r="E2306" s="286">
        <v>1330180</v>
      </c>
      <c r="F2306" s="286">
        <v>1824582</v>
      </c>
      <c r="G2306" s="286">
        <v>345839</v>
      </c>
      <c r="H2306" s="286">
        <v>16305630</v>
      </c>
    </row>
    <row r="2307" spans="1:8" ht="14.45" x14ac:dyDescent="0.35">
      <c r="A2307" s="259" t="s">
        <v>872</v>
      </c>
      <c r="B2307" s="286">
        <v>7453096</v>
      </c>
      <c r="C2307" s="286">
        <v>2790305</v>
      </c>
      <c r="D2307" s="286">
        <v>950098</v>
      </c>
      <c r="E2307" s="286">
        <v>1040600</v>
      </c>
      <c r="F2307" s="286">
        <v>1811801</v>
      </c>
      <c r="G2307" s="286">
        <v>276584</v>
      </c>
      <c r="H2307" s="286">
        <v>14322484</v>
      </c>
    </row>
    <row r="2308" spans="1:8" ht="14.45" x14ac:dyDescent="0.35">
      <c r="A2308" s="274" t="s">
        <v>976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ht="14.45" x14ac:dyDescent="0.35">
      <c r="A2309" s="275" t="s">
        <v>977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ht="14.45" x14ac:dyDescent="0.35">
      <c r="A2311" s="259" t="s">
        <v>422</v>
      </c>
      <c r="B2311" s="287">
        <v>5164956</v>
      </c>
      <c r="C2311" s="287">
        <v>2032257</v>
      </c>
      <c r="D2311" s="287">
        <v>507146</v>
      </c>
      <c r="E2311" s="287">
        <v>983532</v>
      </c>
      <c r="F2311" s="287">
        <v>1353172</v>
      </c>
      <c r="G2311" s="287">
        <v>265335</v>
      </c>
      <c r="H2311" s="287">
        <v>10306398</v>
      </c>
    </row>
    <row r="2312" spans="1:8" ht="14.45" x14ac:dyDescent="0.35">
      <c r="A2312" s="259" t="s">
        <v>324</v>
      </c>
      <c r="B2312" s="287">
        <v>5427322</v>
      </c>
      <c r="C2312" s="287">
        <v>2254043</v>
      </c>
      <c r="D2312" s="287">
        <v>647019</v>
      </c>
      <c r="E2312" s="287">
        <v>1218782</v>
      </c>
      <c r="F2312" s="287">
        <v>1941268</v>
      </c>
      <c r="G2312" s="287">
        <v>340232</v>
      </c>
      <c r="H2312" s="287">
        <v>11828666</v>
      </c>
    </row>
    <row r="2313" spans="1:8" ht="14.45" x14ac:dyDescent="0.35">
      <c r="A2313" s="259" t="s">
        <v>323</v>
      </c>
      <c r="B2313" s="287">
        <v>9903170</v>
      </c>
      <c r="C2313" s="287">
        <v>2548886</v>
      </c>
      <c r="D2313" s="287">
        <v>810364</v>
      </c>
      <c r="E2313" s="287">
        <v>1354052</v>
      </c>
      <c r="F2313" s="287">
        <v>2058987</v>
      </c>
      <c r="G2313" s="287">
        <v>348333</v>
      </c>
      <c r="H2313" s="287">
        <v>17023792</v>
      </c>
    </row>
    <row r="2314" spans="1:8" ht="14.45" x14ac:dyDescent="0.35">
      <c r="A2314" s="259" t="s">
        <v>322</v>
      </c>
      <c r="B2314" s="287">
        <v>8660606</v>
      </c>
      <c r="C2314" s="287">
        <v>2513833</v>
      </c>
      <c r="D2314" s="287">
        <v>807871</v>
      </c>
      <c r="E2314" s="287">
        <v>1639996</v>
      </c>
      <c r="F2314" s="287">
        <v>2177468</v>
      </c>
      <c r="G2314" s="287">
        <v>393504</v>
      </c>
      <c r="H2314" s="287">
        <v>16193278</v>
      </c>
    </row>
    <row r="2315" spans="1:8" ht="14.45" x14ac:dyDescent="0.35">
      <c r="A2315" s="259" t="s">
        <v>321</v>
      </c>
      <c r="B2315" s="287">
        <v>12984380</v>
      </c>
      <c r="C2315" s="287">
        <v>2999349</v>
      </c>
      <c r="D2315" s="287">
        <v>1112911</v>
      </c>
      <c r="E2315" s="287">
        <v>1403845</v>
      </c>
      <c r="F2315" s="287">
        <v>2133152</v>
      </c>
      <c r="G2315" s="287">
        <v>479110</v>
      </c>
      <c r="H2315" s="287">
        <v>21112747</v>
      </c>
    </row>
    <row r="2316" spans="1:8" ht="14.45" x14ac:dyDescent="0.35">
      <c r="A2316" s="259" t="s">
        <v>980</v>
      </c>
      <c r="B2316" s="287">
        <v>7138029</v>
      </c>
      <c r="C2316" s="287">
        <v>2807338</v>
      </c>
      <c r="D2316" s="287">
        <v>741058</v>
      </c>
      <c r="E2316" s="287">
        <v>1541226</v>
      </c>
      <c r="F2316" s="287">
        <v>2125610</v>
      </c>
      <c r="G2316" s="287">
        <v>362223</v>
      </c>
      <c r="H2316" s="287">
        <v>14715484</v>
      </c>
    </row>
    <row r="2317" spans="1:8" ht="14.45" x14ac:dyDescent="0.35">
      <c r="A2317" s="259" t="s">
        <v>319</v>
      </c>
      <c r="B2317" s="287">
        <v>5673133</v>
      </c>
      <c r="C2317" s="287">
        <v>2054054</v>
      </c>
      <c r="D2317" s="287">
        <v>616967</v>
      </c>
      <c r="E2317" s="287">
        <v>2489073</v>
      </c>
      <c r="F2317" s="287">
        <v>1956589</v>
      </c>
      <c r="G2317" s="287">
        <v>416344</v>
      </c>
      <c r="H2317" s="287">
        <v>13206160</v>
      </c>
    </row>
    <row r="2318" spans="1:8" ht="14.45" x14ac:dyDescent="0.35">
      <c r="A2318" s="259" t="s">
        <v>318</v>
      </c>
      <c r="B2318" s="287">
        <v>1176382</v>
      </c>
      <c r="C2318" s="287">
        <v>1834416</v>
      </c>
      <c r="D2318" s="287">
        <v>570681</v>
      </c>
      <c r="E2318" s="287">
        <v>1606178</v>
      </c>
      <c r="F2318" s="287">
        <v>2413772</v>
      </c>
      <c r="G2318" s="287">
        <v>439093</v>
      </c>
      <c r="H2318" s="287">
        <v>8040522</v>
      </c>
    </row>
    <row r="2319" spans="1:8" ht="14.45" x14ac:dyDescent="0.35">
      <c r="A2319" s="259" t="s">
        <v>317</v>
      </c>
      <c r="B2319" s="287">
        <v>5257965</v>
      </c>
      <c r="C2319" s="287">
        <v>3040901</v>
      </c>
      <c r="D2319" s="287">
        <v>872440</v>
      </c>
      <c r="E2319" s="287">
        <v>1556946</v>
      </c>
      <c r="F2319" s="287">
        <v>2414709</v>
      </c>
      <c r="G2319" s="287">
        <v>543572</v>
      </c>
      <c r="H2319" s="287">
        <v>13686533</v>
      </c>
    </row>
    <row r="2320" spans="1:8" ht="14.45" x14ac:dyDescent="0.35">
      <c r="A2320" s="259" t="s">
        <v>316</v>
      </c>
      <c r="B2320" s="287">
        <v>5231563</v>
      </c>
      <c r="C2320" s="287">
        <v>3817251</v>
      </c>
      <c r="D2320" s="287">
        <v>713684</v>
      </c>
      <c r="E2320" s="287">
        <v>1109337</v>
      </c>
      <c r="F2320" s="287">
        <v>2306560</v>
      </c>
      <c r="G2320" s="287">
        <v>325923</v>
      </c>
      <c r="H2320" s="287">
        <v>13504318</v>
      </c>
    </row>
    <row r="2321" spans="1:8" ht="14.45" x14ac:dyDescent="0.35">
      <c r="A2321" s="259" t="s">
        <v>424</v>
      </c>
      <c r="B2321" s="287">
        <v>5316976</v>
      </c>
      <c r="C2321" s="287">
        <v>2942718</v>
      </c>
      <c r="D2321" s="287">
        <v>614076</v>
      </c>
      <c r="E2321" s="287">
        <v>1013676</v>
      </c>
      <c r="F2321" s="287">
        <v>2391436</v>
      </c>
      <c r="G2321" s="287">
        <v>373457</v>
      </c>
      <c r="H2321" s="287">
        <v>12652339</v>
      </c>
    </row>
    <row r="2322" spans="1:8" ht="14.45" x14ac:dyDescent="0.35">
      <c r="A2322" s="259" t="s">
        <v>314</v>
      </c>
      <c r="B2322" s="287">
        <v>6116234</v>
      </c>
      <c r="C2322" s="287">
        <v>2779778</v>
      </c>
      <c r="D2322" s="287">
        <v>675789</v>
      </c>
      <c r="E2322" s="287">
        <v>1280559</v>
      </c>
      <c r="F2322" s="287">
        <v>2064694</v>
      </c>
      <c r="G2322" s="287">
        <v>442279</v>
      </c>
      <c r="H2322" s="287">
        <v>13359333</v>
      </c>
    </row>
    <row r="2323" spans="1:8" ht="14.45" x14ac:dyDescent="0.35">
      <c r="A2323" s="259" t="s">
        <v>313</v>
      </c>
      <c r="B2323" s="287">
        <v>5877607</v>
      </c>
      <c r="C2323" s="287">
        <v>2610722</v>
      </c>
      <c r="D2323" s="287">
        <v>664114</v>
      </c>
      <c r="E2323" s="287">
        <v>1604377</v>
      </c>
      <c r="F2323" s="287">
        <v>1904057</v>
      </c>
      <c r="G2323" s="287">
        <v>389642</v>
      </c>
      <c r="H2323" s="287">
        <v>13050519</v>
      </c>
    </row>
    <row r="2324" spans="1:8" ht="14.45" x14ac:dyDescent="0.35">
      <c r="A2324" s="259" t="s">
        <v>312</v>
      </c>
      <c r="B2324" s="287">
        <v>6412249</v>
      </c>
      <c r="C2324" s="287">
        <v>2245400</v>
      </c>
      <c r="D2324" s="287">
        <v>854392</v>
      </c>
      <c r="E2324" s="287">
        <v>1235824</v>
      </c>
      <c r="F2324" s="287">
        <v>2090087</v>
      </c>
      <c r="G2324" s="287">
        <v>456612</v>
      </c>
      <c r="H2324" s="287">
        <v>13294564</v>
      </c>
    </row>
    <row r="2325" spans="1:8" ht="14.45" x14ac:dyDescent="0.35">
      <c r="A2325" s="259" t="s">
        <v>311</v>
      </c>
      <c r="B2325" s="287">
        <v>6508649</v>
      </c>
      <c r="C2325" s="287">
        <v>2209278</v>
      </c>
      <c r="D2325" s="287">
        <v>738392</v>
      </c>
      <c r="E2325" s="287">
        <v>1370507</v>
      </c>
      <c r="F2325" s="287">
        <v>2100596</v>
      </c>
      <c r="G2325" s="287">
        <v>436217</v>
      </c>
      <c r="H2325" s="287">
        <v>13363639</v>
      </c>
    </row>
    <row r="2326" spans="1:8" ht="14.45" x14ac:dyDescent="0.35">
      <c r="A2326" s="259" t="s">
        <v>425</v>
      </c>
      <c r="B2326" s="287">
        <v>10346672</v>
      </c>
      <c r="C2326" s="287">
        <v>1564424</v>
      </c>
      <c r="D2326" s="287">
        <v>672189</v>
      </c>
      <c r="E2326" s="287">
        <v>1467175</v>
      </c>
      <c r="F2326" s="287">
        <v>1896968</v>
      </c>
      <c r="G2326" s="287">
        <v>531646</v>
      </c>
      <c r="H2326" s="287">
        <v>16479074</v>
      </c>
    </row>
    <row r="2327" spans="1:8" ht="14.45" x14ac:dyDescent="0.35">
      <c r="A2327" s="259" t="s">
        <v>309</v>
      </c>
      <c r="B2327" s="287">
        <v>12406382</v>
      </c>
      <c r="C2327" s="287">
        <v>2381223</v>
      </c>
      <c r="D2327" s="287">
        <v>698532</v>
      </c>
      <c r="E2327" s="287">
        <v>1380298</v>
      </c>
      <c r="F2327" s="287">
        <v>1912233</v>
      </c>
      <c r="G2327" s="287">
        <v>573973</v>
      </c>
      <c r="H2327" s="287">
        <v>19352641</v>
      </c>
    </row>
    <row r="2328" spans="1:8" ht="14.45" x14ac:dyDescent="0.35">
      <c r="A2328" s="259" t="s">
        <v>308</v>
      </c>
      <c r="B2328" s="287">
        <v>8714236</v>
      </c>
      <c r="C2328" s="287">
        <v>1252735</v>
      </c>
      <c r="D2328" s="287">
        <v>715467</v>
      </c>
      <c r="E2328" s="287">
        <v>1318115</v>
      </c>
      <c r="F2328" s="287">
        <v>1525987</v>
      </c>
      <c r="G2328" s="287">
        <v>521481</v>
      </c>
      <c r="H2328" s="287">
        <v>14048021</v>
      </c>
    </row>
    <row r="2329" spans="1:8" ht="14.45" x14ac:dyDescent="0.35">
      <c r="A2329" s="259" t="s">
        <v>426</v>
      </c>
      <c r="B2329" s="287">
        <v>3805315</v>
      </c>
      <c r="C2329" s="287">
        <v>1191822</v>
      </c>
      <c r="D2329" s="287">
        <v>597405</v>
      </c>
      <c r="E2329" s="287">
        <v>796737</v>
      </c>
      <c r="F2329" s="287">
        <v>936599</v>
      </c>
      <c r="G2329" s="287">
        <v>474830</v>
      </c>
      <c r="H2329" s="287">
        <v>7802708</v>
      </c>
    </row>
    <row r="2330" spans="1:8" ht="14.45" x14ac:dyDescent="0.35">
      <c r="A2330" s="259" t="s">
        <v>427</v>
      </c>
      <c r="B2330" s="287">
        <v>5188957</v>
      </c>
      <c r="C2330" s="287">
        <v>2268018</v>
      </c>
      <c r="D2330" s="287">
        <v>619884</v>
      </c>
      <c r="E2330" s="287">
        <v>1153735</v>
      </c>
      <c r="F2330" s="287">
        <v>1721547</v>
      </c>
      <c r="G2330" s="287">
        <v>272842</v>
      </c>
      <c r="H2330" s="287">
        <v>11224983</v>
      </c>
    </row>
    <row r="2331" spans="1:8" x14ac:dyDescent="0.25">
      <c r="A2331" s="274" t="s">
        <v>978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25">
      <c r="A2332" s="275" t="s">
        <v>979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25">
      <c r="A2333" s="259"/>
    </row>
    <row r="2334" spans="1:8" x14ac:dyDescent="0.25">
      <c r="A2334" s="259"/>
    </row>
    <row r="2335" spans="1:8" x14ac:dyDescent="0.25">
      <c r="A2335" s="259"/>
    </row>
    <row r="2336" spans="1:8" x14ac:dyDescent="0.25">
      <c r="A2336" s="259"/>
    </row>
    <row r="2337" spans="1:1" x14ac:dyDescent="0.25">
      <c r="A2337" s="259"/>
    </row>
    <row r="2338" spans="1:1" x14ac:dyDescent="0.25">
      <c r="A2338" s="259"/>
    </row>
    <row r="2339" spans="1:1" x14ac:dyDescent="0.25">
      <c r="A2339" s="259"/>
    </row>
    <row r="2340" spans="1:1" x14ac:dyDescent="0.25">
      <c r="A2340" s="259"/>
    </row>
    <row r="2341" spans="1:1" x14ac:dyDescent="0.25">
      <c r="A2341" s="259"/>
    </row>
    <row r="2342" spans="1:1" x14ac:dyDescent="0.25">
      <c r="A2342" s="259"/>
    </row>
  </sheetData>
  <pageMargins left="0.25" right="0.25" top="0.75" bottom="0.75" header="0.3" footer="0.3"/>
  <pageSetup scale="43" fitToHeight="20" orientation="portrait" r:id="rId1"/>
  <rowBreaks count="23" manualBreakCount="23">
    <brk id="100" max="16383" man="1"/>
    <brk id="199" max="16383" man="1"/>
    <brk id="300" max="16383" man="1"/>
    <brk id="3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B47" sqref="B47"/>
    </sheetView>
  </sheetViews>
  <sheetFormatPr defaultRowHeight="15" x14ac:dyDescent="0.25"/>
  <cols>
    <col min="1" max="1" width="9.7109375" bestFit="1" customWidth="1"/>
    <col min="2" max="2" width="15.7109375" customWidth="1"/>
    <col min="6" max="6" width="12.5703125" bestFit="1" customWidth="1"/>
  </cols>
  <sheetData>
    <row r="1" spans="1:6" ht="70.5" customHeight="1" x14ac:dyDescent="0.35">
      <c r="A1" s="218"/>
      <c r="B1" s="220" t="s">
        <v>928</v>
      </c>
      <c r="C1" t="s">
        <v>72</v>
      </c>
    </row>
    <row r="2" spans="1:6" ht="14.45" x14ac:dyDescent="0.35">
      <c r="A2" s="219">
        <v>41652</v>
      </c>
      <c r="B2">
        <v>399</v>
      </c>
      <c r="C2">
        <v>21</v>
      </c>
    </row>
    <row r="3" spans="1:6" ht="14.45" x14ac:dyDescent="0.35">
      <c r="A3" s="219">
        <v>41683</v>
      </c>
      <c r="B3">
        <v>184</v>
      </c>
      <c r="C3">
        <v>19</v>
      </c>
    </row>
    <row r="4" spans="1:6" ht="14.45" x14ac:dyDescent="0.35">
      <c r="A4" s="219">
        <v>41711</v>
      </c>
      <c r="B4">
        <v>452</v>
      </c>
      <c r="C4">
        <v>20</v>
      </c>
      <c r="E4" t="s">
        <v>945</v>
      </c>
      <c r="F4" s="223">
        <f>((B2*C2)+(B3*C3)+(B4*C4))/(C2+C3+C4)</f>
        <v>348.58333333333331</v>
      </c>
    </row>
    <row r="5" spans="1:6" ht="14.45" x14ac:dyDescent="0.35">
      <c r="A5" s="219">
        <v>41742</v>
      </c>
      <c r="B5">
        <v>430</v>
      </c>
      <c r="C5">
        <v>22</v>
      </c>
      <c r="F5" s="223"/>
    </row>
    <row r="6" spans="1:6" ht="14.45" x14ac:dyDescent="0.35">
      <c r="A6" s="219">
        <v>41772</v>
      </c>
      <c r="B6">
        <v>527</v>
      </c>
      <c r="C6">
        <v>22</v>
      </c>
      <c r="F6" s="223"/>
    </row>
    <row r="7" spans="1:6" ht="14.45" x14ac:dyDescent="0.35">
      <c r="A7" s="219">
        <v>41803</v>
      </c>
      <c r="B7">
        <v>909</v>
      </c>
      <c r="C7">
        <v>20</v>
      </c>
      <c r="E7" t="s">
        <v>946</v>
      </c>
      <c r="F7" s="223">
        <f>((B5*C5)+(B6*C6)+(B7*C7))/(C5+C6+C7)</f>
        <v>613.03125</v>
      </c>
    </row>
    <row r="8" spans="1:6" ht="14.45" x14ac:dyDescent="0.35">
      <c r="A8" s="219">
        <v>41833</v>
      </c>
      <c r="B8" s="217">
        <v>1032</v>
      </c>
      <c r="C8">
        <v>22</v>
      </c>
      <c r="F8" s="223"/>
    </row>
    <row r="9" spans="1:6" ht="14.45" x14ac:dyDescent="0.35">
      <c r="A9" s="219">
        <v>41864</v>
      </c>
      <c r="B9" s="217">
        <v>1233</v>
      </c>
      <c r="C9">
        <v>22</v>
      </c>
      <c r="F9" s="223"/>
    </row>
    <row r="10" spans="1:6" ht="14.45" x14ac:dyDescent="0.35">
      <c r="A10" s="219">
        <v>41895</v>
      </c>
      <c r="B10" s="217">
        <v>1667</v>
      </c>
      <c r="C10">
        <v>20</v>
      </c>
      <c r="E10" t="s">
        <v>947</v>
      </c>
      <c r="F10" s="223">
        <f>((B8*C8)+(B9*C9)+(B10*C10))/(C8+C9+C10)</f>
        <v>1299.53125</v>
      </c>
    </row>
    <row r="11" spans="1:6" ht="14.45" x14ac:dyDescent="0.35">
      <c r="A11" s="219">
        <v>41925</v>
      </c>
      <c r="B11" s="217">
        <v>1076</v>
      </c>
      <c r="C11">
        <v>23</v>
      </c>
      <c r="F11" s="223"/>
    </row>
    <row r="12" spans="1:6" ht="14.45" x14ac:dyDescent="0.35">
      <c r="A12" s="219">
        <v>41956</v>
      </c>
      <c r="B12" s="217">
        <v>1193</v>
      </c>
      <c r="C12">
        <v>20</v>
      </c>
      <c r="F12" s="223"/>
    </row>
    <row r="13" spans="1:6" ht="14.45" x14ac:dyDescent="0.35">
      <c r="A13" s="219">
        <v>41986</v>
      </c>
      <c r="B13" s="217">
        <v>1289</v>
      </c>
      <c r="C13">
        <v>21</v>
      </c>
      <c r="E13" t="s">
        <v>948</v>
      </c>
      <c r="F13" s="223">
        <f>((B11*C11)+(B12*C12)+(B13*C13))/(C11+C12+C13)</f>
        <v>1182.453125</v>
      </c>
    </row>
    <row r="14" spans="1:6" ht="14.45" x14ac:dyDescent="0.35">
      <c r="A14" s="219">
        <v>41653</v>
      </c>
      <c r="B14" s="217">
        <v>1400</v>
      </c>
      <c r="C14">
        <v>21</v>
      </c>
      <c r="F14" s="223"/>
    </row>
    <row r="15" spans="1:6" ht="14.45" x14ac:dyDescent="0.35">
      <c r="A15" s="219">
        <v>41684</v>
      </c>
      <c r="B15" s="217">
        <v>1458</v>
      </c>
      <c r="C15">
        <v>19</v>
      </c>
      <c r="F15" s="223"/>
    </row>
    <row r="16" spans="1:6" ht="14.45" x14ac:dyDescent="0.35">
      <c r="A16" s="219">
        <v>41712</v>
      </c>
      <c r="B16" s="217">
        <v>1685</v>
      </c>
      <c r="C16">
        <v>21</v>
      </c>
      <c r="E16" t="s">
        <v>949</v>
      </c>
      <c r="F16" s="223">
        <f>((B14*C14)+(B15*C15)+(B16*C16))/(C14+C15+C16)</f>
        <v>1516.1803278688524</v>
      </c>
    </row>
    <row r="17" spans="1:14" ht="14.45" x14ac:dyDescent="0.35">
      <c r="A17" s="219">
        <v>41743</v>
      </c>
      <c r="B17" s="217">
        <v>1152</v>
      </c>
      <c r="C17">
        <v>21</v>
      </c>
      <c r="F17" s="223"/>
    </row>
    <row r="18" spans="1:14" ht="14.45" x14ac:dyDescent="0.35">
      <c r="A18" s="219">
        <v>41773</v>
      </c>
      <c r="B18" s="217">
        <v>1710</v>
      </c>
      <c r="C18">
        <v>21</v>
      </c>
      <c r="F18" s="223"/>
    </row>
    <row r="19" spans="1:14" ht="14.45" x14ac:dyDescent="0.35">
      <c r="A19" s="219">
        <v>41804</v>
      </c>
      <c r="B19" s="217">
        <v>1388</v>
      </c>
      <c r="C19">
        <v>21</v>
      </c>
      <c r="E19" t="s">
        <v>950</v>
      </c>
      <c r="F19" s="223">
        <f>((B17*C17)+(B18*C18)+(B19*C19))/(C17+C18+C19)</f>
        <v>1416.6666666666667</v>
      </c>
    </row>
    <row r="20" spans="1:14" ht="14.45" x14ac:dyDescent="0.35">
      <c r="A20" s="219">
        <v>41834</v>
      </c>
      <c r="B20" s="217">
        <v>1167</v>
      </c>
      <c r="C20">
        <v>22</v>
      </c>
      <c r="F20" s="223"/>
    </row>
    <row r="21" spans="1:14" ht="14.45" x14ac:dyDescent="0.35">
      <c r="A21" s="219">
        <v>41865</v>
      </c>
      <c r="B21" s="217">
        <v>1669</v>
      </c>
      <c r="C21">
        <v>21</v>
      </c>
      <c r="F21" s="223"/>
    </row>
    <row r="22" spans="1:14" ht="14.45" x14ac:dyDescent="0.35">
      <c r="A22" s="219">
        <v>41896</v>
      </c>
      <c r="B22" s="217">
        <v>2448</v>
      </c>
      <c r="C22" s="217">
        <v>21</v>
      </c>
      <c r="E22" t="s">
        <v>951</v>
      </c>
      <c r="F22" s="223">
        <f>((B20*C20)+(B21*C21)+(B22*C22))/(C20+C21+C22)</f>
        <v>1752.046875</v>
      </c>
    </row>
    <row r="23" spans="1:14" ht="14.45" x14ac:dyDescent="0.35">
      <c r="A23" s="219">
        <v>41926</v>
      </c>
      <c r="B23" s="217">
        <v>1843</v>
      </c>
      <c r="C23">
        <v>23</v>
      </c>
      <c r="F23" s="223"/>
    </row>
    <row r="24" spans="1:14" ht="14.45" x14ac:dyDescent="0.35">
      <c r="A24" s="219">
        <v>41957</v>
      </c>
      <c r="B24" s="217">
        <v>1506</v>
      </c>
      <c r="C24">
        <v>19</v>
      </c>
      <c r="F24" s="223"/>
    </row>
    <row r="25" spans="1:14" x14ac:dyDescent="0.25">
      <c r="A25" s="219">
        <v>41987</v>
      </c>
      <c r="B25" s="217">
        <v>1944</v>
      </c>
      <c r="C25">
        <v>22</v>
      </c>
      <c r="E25" t="s">
        <v>952</v>
      </c>
      <c r="F25" s="223">
        <f>((B23*C23)+(B24*C24)+(B25*C25))/(C23+C24+C25)</f>
        <v>1777.671875</v>
      </c>
    </row>
    <row r="26" spans="1:14" x14ac:dyDescent="0.25">
      <c r="A26" s="219">
        <v>42019</v>
      </c>
      <c r="B26" s="217">
        <v>2105</v>
      </c>
      <c r="C26">
        <v>20</v>
      </c>
      <c r="F26" s="223"/>
    </row>
    <row r="27" spans="1:14" x14ac:dyDescent="0.25">
      <c r="A27" s="219">
        <v>42050</v>
      </c>
      <c r="B27" s="217">
        <v>2634</v>
      </c>
      <c r="C27">
        <v>19</v>
      </c>
    </row>
    <row r="28" spans="1:14" x14ac:dyDescent="0.25">
      <c r="A28" s="219">
        <v>42078</v>
      </c>
      <c r="B28" s="217">
        <v>2391</v>
      </c>
      <c r="C28">
        <v>22</v>
      </c>
      <c r="E28" t="s">
        <v>959</v>
      </c>
      <c r="F28" s="223">
        <v>2373</v>
      </c>
      <c r="G28" s="227"/>
      <c r="H28" s="227"/>
      <c r="I28" s="227"/>
      <c r="J28" s="227"/>
      <c r="K28" s="227"/>
      <c r="L28" s="227"/>
      <c r="M28" s="227"/>
      <c r="N28" s="227"/>
    </row>
    <row r="29" spans="1:14" x14ac:dyDescent="0.25">
      <c r="A29" s="219">
        <v>42109</v>
      </c>
      <c r="B29" s="217">
        <v>1531</v>
      </c>
      <c r="C29">
        <v>22</v>
      </c>
    </row>
    <row r="30" spans="1:14" x14ac:dyDescent="0.25">
      <c r="A30" s="219">
        <v>42139</v>
      </c>
      <c r="B30" s="217">
        <v>2132</v>
      </c>
      <c r="C30">
        <v>20</v>
      </c>
    </row>
    <row r="31" spans="1:14" x14ac:dyDescent="0.25">
      <c r="A31" s="219">
        <v>42170</v>
      </c>
      <c r="B31" s="217">
        <v>2197</v>
      </c>
      <c r="C31">
        <v>22</v>
      </c>
      <c r="E31" t="s">
        <v>968</v>
      </c>
      <c r="F31" s="223">
        <v>1948</v>
      </c>
    </row>
    <row r="32" spans="1:14" x14ac:dyDescent="0.25">
      <c r="A32" s="219">
        <v>42200</v>
      </c>
      <c r="B32" s="217">
        <v>1318</v>
      </c>
      <c r="C32">
        <v>22</v>
      </c>
    </row>
    <row r="33" spans="1:6" x14ac:dyDescent="0.25">
      <c r="A33" s="219">
        <v>42231</v>
      </c>
      <c r="B33" s="217">
        <v>1311</v>
      </c>
      <c r="C33">
        <v>21</v>
      </c>
    </row>
    <row r="34" spans="1:6" x14ac:dyDescent="0.25">
      <c r="A34" s="219">
        <v>42262</v>
      </c>
      <c r="B34" s="217">
        <v>1473</v>
      </c>
      <c r="C34">
        <v>21</v>
      </c>
      <c r="E34" t="s">
        <v>975</v>
      </c>
      <c r="F34" s="223">
        <v>1367</v>
      </c>
    </row>
    <row r="35" spans="1:6" x14ac:dyDescent="0.25">
      <c r="A35" s="219">
        <v>42292</v>
      </c>
      <c r="B35" s="224">
        <v>1047</v>
      </c>
      <c r="C35">
        <v>22</v>
      </c>
    </row>
    <row r="36" spans="1:6" x14ac:dyDescent="0.25">
      <c r="A36" s="219">
        <v>42323</v>
      </c>
      <c r="B36" s="217">
        <v>1207</v>
      </c>
      <c r="C36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OTC IRS Avg Daily Trade Count</vt:lpstr>
      <vt:lpstr>'ADV and RPC'!Print_Area</vt:lpstr>
      <vt:lpstr>'Asset Class by Venue-ADV'!Print_Area</vt:lpstr>
      <vt:lpstr>'Daily Volume'!Print_Area</vt:lpstr>
      <vt:lpstr>'OI by Asset Class'!Print_Area</vt:lpstr>
      <vt:lpstr>'OTC IRS Avg Daily Trade Count'!Print_Area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2015-06-02T11:37:02Z</cp:lastPrinted>
  <dcterms:created xsi:type="dcterms:W3CDTF">2009-07-31T18:38:38Z</dcterms:created>
  <dcterms:modified xsi:type="dcterms:W3CDTF">2015-12-01T20:14:42Z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